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CONTR. PROFESORADO\"/>
    </mc:Choice>
  </mc:AlternateContent>
  <bookViews>
    <workbookView xWindow="0" yWindow="0" windowWidth="26820" windowHeight="8925" tabRatio="702" activeTab="2"/>
  </bookViews>
  <sheets>
    <sheet name="INSTRUCCIONES" sheetId="1" r:id="rId1"/>
    <sheet name="FILIACION" sheetId="2" r:id="rId2"/>
    <sheet name="Exp. Prof" sheetId="3" r:id="rId3"/>
    <sheet name="Directivo o Gestión" sheetId="4" r:id="rId4"/>
    <sheet name="FORM. ACAD." sheetId="5" r:id="rId5"/>
    <sheet name="DOCENCIA3.1" sheetId="6" r:id="rId6"/>
    <sheet name="DOCENCIA3.2-A 3.7" sheetId="7" r:id="rId7"/>
    <sheet name="INVESTIGACION" sheetId="8" r:id="rId8"/>
    <sheet name="IMPRESION" sheetId="9" r:id="rId9"/>
  </sheets>
  <definedNames>
    <definedName name="__xlnm.Print_Titles" localSheetId="5">DOCENCIA3.1!$3:$3</definedName>
    <definedName name="__xlnm.Print_Titles" localSheetId="6">'DOCENCIA3.2-A 3.7'!$3:$3</definedName>
    <definedName name="__xlnm.Print_Titles" localSheetId="2">'Exp. Prof'!$3:$3</definedName>
    <definedName name="__xlnm.Print_Titles" localSheetId="1">FILIACION!$3:$3</definedName>
    <definedName name="__xlnm.Print_Titles" localSheetId="4">'FORM. ACAD.'!$3:$3</definedName>
    <definedName name="__xlnm.Print_Titles" localSheetId="0">INSTRUCCIONES!#REF!</definedName>
    <definedName name="__xlnm.Print_Titles" localSheetId="7">INVESTIGACION!#REF!</definedName>
    <definedName name="_xlnm._FilterDatabase" localSheetId="3" hidden="1">'Directivo o Gestión'!$B$3:$J$35</definedName>
    <definedName name="_xlnm._FilterDatabase" localSheetId="5" hidden="1">DOCENCIA3.1!$B$3:$I$36</definedName>
    <definedName name="_xlnm._FilterDatabase" localSheetId="6" hidden="1">'DOCENCIA3.2-A 3.7'!$B$3:$J$11</definedName>
    <definedName name="_xlnm._FilterDatabase" localSheetId="2" hidden="1">'Exp. Prof'!$B$3:$J$134</definedName>
    <definedName name="_xlnm._FilterDatabase" localSheetId="1" hidden="1">FILIACION!$B$3:$E$4</definedName>
    <definedName name="_xlnm._FilterDatabase" localSheetId="7" hidden="1">INVESTIGACION!$B$4:$J$4</definedName>
    <definedName name="_xlnm.Print_Area" localSheetId="8">IMPRESION!$B$1:$F$81</definedName>
    <definedName name="Calendar_Year" localSheetId="5">DOCENCIA3.1!$H$1</definedName>
    <definedName name="Calendar_Year" localSheetId="6">'DOCENCIA3.2-A 3.7'!$G$1</definedName>
    <definedName name="Calendar_Year" localSheetId="2">'Exp. Prof'!$I$1</definedName>
    <definedName name="Calendar_Year" localSheetId="4">'FORM. ACAD.'!$F$1</definedName>
    <definedName name="Calendar_Year" localSheetId="0">INSTRUCCIONES!$I$1</definedName>
    <definedName name="Calendar_Year" localSheetId="7">INVESTIGACION!$G$1</definedName>
    <definedName name="Calendar_Year">FILIACION!$E$1</definedName>
    <definedName name="Lista_de_tareas_pendientes">FILIACION!$B$3:$E$4</definedName>
    <definedName name="Lista_de_tareas_pendientes2">'Exp. Prof'!$B$3:$J$134</definedName>
    <definedName name="Lista_de_tareas_pendientes24">'DOCENCIA3.2-A 3.7'!$B$3:$J$11</definedName>
    <definedName name="Lista_de_tareas_pendientes243">DOCENCIA3.1!$B$3:$I$36</definedName>
    <definedName name="Lista_de_tareas_pendientes246">'FORM. ACAD.'!$B$3:$F$4</definedName>
    <definedName name="Lista_de_tareas_pendientes247">INVESTIGACION!$B$4:$J$4</definedName>
    <definedName name="Lista_de_tareas_pendientes28">'Directivo o Gestión'!$B$3:$J$35</definedName>
    <definedName name="Print_Titles" localSheetId="5">DOCENCIA3.1!$3:$3</definedName>
    <definedName name="Print_Titles" localSheetId="6">'DOCENCIA3.2-A 3.7'!$3:$3</definedName>
    <definedName name="Print_Titles" localSheetId="2">'Exp. Prof'!$3:$3</definedName>
    <definedName name="Print_Titles" localSheetId="1">FILIACION!$3:$3</definedName>
    <definedName name="Print_Titles" localSheetId="4">'FORM. ACAD.'!$3:$3</definedName>
    <definedName name="Print_Titles" localSheetId="0">INSTRUCCIONES!#REF!</definedName>
    <definedName name="Print_Titles" localSheetId="7">INVESTIGACION!$4:$4</definedName>
    <definedName name="TITULAR" localSheetId="0">#N/A</definedName>
    <definedName name="TITULAR">FILIACION!$B$3</definedName>
    <definedName name="Título1" localSheetId="5">DOCENCIA3.1!$B$3</definedName>
    <definedName name="Título1" localSheetId="6">'DOCENCIA3.2-A 3.7'!$B$3</definedName>
    <definedName name="Título1" localSheetId="2">'Exp. Prof'!$B$3</definedName>
    <definedName name="Título1" localSheetId="4">'FORM. ACAD.'!$B$3</definedName>
    <definedName name="Título1" localSheetId="0">#N/A</definedName>
    <definedName name="Título1" localSheetId="7">INVESTIGACION!#REF!</definedName>
    <definedName name="Título1">FILIACION!$B$3</definedName>
  </definedNames>
  <calcPr calcId="162913"/>
</workbook>
</file>

<file path=xl/calcChain.xml><?xml version="1.0" encoding="utf-8"?>
<calcChain xmlns="http://schemas.openxmlformats.org/spreadsheetml/2006/main">
  <c r="F11" i="9" l="1"/>
  <c r="F13" i="9"/>
  <c r="E19" i="6" l="1"/>
  <c r="F19" i="6"/>
  <c r="H19" i="6" s="1"/>
  <c r="E8" i="6"/>
  <c r="H8" i="6" s="1"/>
  <c r="F8" i="6"/>
  <c r="E9" i="6"/>
  <c r="H9" i="6" s="1"/>
  <c r="F9" i="6"/>
  <c r="E10" i="6"/>
  <c r="H10" i="6" s="1"/>
  <c r="F10" i="6"/>
  <c r="E11" i="6"/>
  <c r="H11" i="6" s="1"/>
  <c r="F11" i="6"/>
  <c r="E12" i="6"/>
  <c r="F12" i="6"/>
  <c r="H12" i="6" s="1"/>
  <c r="E13" i="6"/>
  <c r="F13" i="6"/>
  <c r="H13" i="6" s="1"/>
  <c r="E14" i="6"/>
  <c r="F14" i="6"/>
  <c r="H14" i="6" s="1"/>
  <c r="E15" i="6"/>
  <c r="F15" i="6"/>
  <c r="H15" i="6" s="1"/>
  <c r="E16" i="6"/>
  <c r="F16" i="6"/>
  <c r="H16" i="6" s="1"/>
  <c r="E6" i="6"/>
  <c r="E7" i="6"/>
  <c r="E17" i="6"/>
  <c r="E18" i="6"/>
  <c r="E20" i="6"/>
  <c r="E21" i="6"/>
  <c r="E22" i="6"/>
  <c r="E23" i="6"/>
  <c r="E24" i="6"/>
  <c r="E5" i="6"/>
  <c r="F5" i="6"/>
  <c r="F6" i="6"/>
  <c r="F7" i="6"/>
  <c r="H7" i="6" s="1"/>
  <c r="F17" i="6"/>
  <c r="H17" i="6" s="1"/>
  <c r="F18" i="6"/>
  <c r="H18" i="6" s="1"/>
  <c r="H6" i="6" l="1"/>
  <c r="H5" i="6"/>
  <c r="D23" i="9"/>
  <c r="I25" i="6" l="1"/>
  <c r="I5" i="4"/>
  <c r="E7" i="9" l="1"/>
  <c r="B7" i="9"/>
  <c r="I1" i="4" l="1"/>
  <c r="J4" i="4"/>
  <c r="E4" i="4" s="1"/>
  <c r="J5" i="4"/>
  <c r="E5" i="4" s="1"/>
  <c r="J6" i="4"/>
  <c r="E6" i="4" s="1"/>
  <c r="I7" i="4"/>
  <c r="J7" i="4"/>
  <c r="E7" i="4" s="1"/>
  <c r="E8" i="4"/>
  <c r="F8" i="4"/>
  <c r="H8" i="4"/>
  <c r="I8" i="4"/>
  <c r="J8" i="4"/>
  <c r="I9" i="4"/>
  <c r="J9" i="4"/>
  <c r="E9" i="4" s="1"/>
  <c r="I10" i="4"/>
  <c r="J10" i="4"/>
  <c r="E10" i="4" s="1"/>
  <c r="I11" i="4"/>
  <c r="J11" i="4"/>
  <c r="E11" i="4" s="1"/>
  <c r="I12" i="4"/>
  <c r="J12" i="4"/>
  <c r="E12" i="4" s="1"/>
  <c r="I13" i="4"/>
  <c r="J13" i="4"/>
  <c r="E13" i="4" s="1"/>
  <c r="I14" i="4"/>
  <c r="J14" i="4"/>
  <c r="E14" i="4" s="1"/>
  <c r="E15" i="4"/>
  <c r="F15" i="4" s="1"/>
  <c r="I15" i="4"/>
  <c r="J15" i="4"/>
  <c r="I16" i="4"/>
  <c r="J16" i="4"/>
  <c r="E16" i="4" s="1"/>
  <c r="I17" i="4"/>
  <c r="J17" i="4"/>
  <c r="E17" i="4" s="1"/>
  <c r="E18" i="4"/>
  <c r="H18" i="4" s="1"/>
  <c r="F18" i="4"/>
  <c r="I18" i="4"/>
  <c r="J18" i="4"/>
  <c r="I19" i="4"/>
  <c r="J19" i="4"/>
  <c r="E19" i="4" s="1"/>
  <c r="I20" i="4"/>
  <c r="J20" i="4"/>
  <c r="E20" i="4" s="1"/>
  <c r="E21" i="4"/>
  <c r="F21" i="4"/>
  <c r="H21" i="4"/>
  <c r="I21" i="4"/>
  <c r="J21" i="4"/>
  <c r="I22" i="4"/>
  <c r="J22" i="4"/>
  <c r="E22" i="4" s="1"/>
  <c r="I23" i="4"/>
  <c r="J23" i="4"/>
  <c r="E23" i="4" s="1"/>
  <c r="E24" i="4"/>
  <c r="F24" i="4"/>
  <c r="H24" i="4"/>
  <c r="I24" i="4"/>
  <c r="J24" i="4"/>
  <c r="I25" i="4"/>
  <c r="J25" i="4"/>
  <c r="E25" i="4" s="1"/>
  <c r="I26" i="4"/>
  <c r="J26" i="4"/>
  <c r="E26" i="4" s="1"/>
  <c r="I27" i="4"/>
  <c r="J27" i="4"/>
  <c r="E27" i="4" s="1"/>
  <c r="I28" i="4"/>
  <c r="J28" i="4"/>
  <c r="E28" i="4" s="1"/>
  <c r="I29" i="4"/>
  <c r="J29" i="4"/>
  <c r="E29" i="4" s="1"/>
  <c r="I30" i="4"/>
  <c r="J30" i="4"/>
  <c r="E30" i="4" s="1"/>
  <c r="E31" i="4"/>
  <c r="F31" i="4" s="1"/>
  <c r="I31" i="4"/>
  <c r="J31" i="4"/>
  <c r="I32" i="4"/>
  <c r="J32" i="4"/>
  <c r="E32" i="4" s="1"/>
  <c r="I33" i="4"/>
  <c r="J33" i="4"/>
  <c r="E33" i="4" s="1"/>
  <c r="E34" i="4"/>
  <c r="H34" i="4" s="1"/>
  <c r="F34" i="4"/>
  <c r="I34" i="4"/>
  <c r="J34" i="4"/>
  <c r="I35" i="4"/>
  <c r="J35" i="4"/>
  <c r="E35" i="4" s="1"/>
  <c r="F31" i="9"/>
  <c r="F29" i="9"/>
  <c r="F28" i="9"/>
  <c r="F27" i="9"/>
  <c r="F42" i="6"/>
  <c r="D29" i="9"/>
  <c r="D28" i="9"/>
  <c r="E36" i="6"/>
  <c r="E30" i="6"/>
  <c r="H31" i="6"/>
  <c r="G1" i="8"/>
  <c r="F20" i="6"/>
  <c r="F21" i="6"/>
  <c r="F22" i="6"/>
  <c r="H22" i="6" s="1"/>
  <c r="F23" i="6"/>
  <c r="F24" i="6"/>
  <c r="F26" i="6"/>
  <c r="F27" i="6"/>
  <c r="F28" i="6"/>
  <c r="H28" i="6" s="1"/>
  <c r="F29" i="6"/>
  <c r="F31" i="6"/>
  <c r="F32" i="6"/>
  <c r="H32" i="6" s="1"/>
  <c r="F33" i="6"/>
  <c r="F34" i="6"/>
  <c r="F35" i="6"/>
  <c r="F4" i="6"/>
  <c r="E28" i="6"/>
  <c r="E29" i="6"/>
  <c r="E31" i="6"/>
  <c r="E32" i="6"/>
  <c r="E33" i="6"/>
  <c r="E34" i="6"/>
  <c r="E35" i="6"/>
  <c r="E25" i="6" l="1"/>
  <c r="D27" i="9" s="1"/>
  <c r="H5" i="4"/>
  <c r="F5" i="4"/>
  <c r="H23" i="4"/>
  <c r="F23" i="4"/>
  <c r="F4" i="4"/>
  <c r="H4" i="4"/>
  <c r="F29" i="4"/>
  <c r="H29" i="4"/>
  <c r="F9" i="4"/>
  <c r="H9" i="4"/>
  <c r="F30" i="4"/>
  <c r="H30" i="4"/>
  <c r="H10" i="4"/>
  <c r="F10" i="4"/>
  <c r="F17" i="4"/>
  <c r="H17" i="4"/>
  <c r="F35" i="4"/>
  <c r="H35" i="4"/>
  <c r="F22" i="4"/>
  <c r="H22" i="4"/>
  <c r="F28" i="4"/>
  <c r="H28" i="4"/>
  <c r="F16" i="4"/>
  <c r="H16" i="4"/>
  <c r="F27" i="4"/>
  <c r="H27" i="4"/>
  <c r="F26" i="4"/>
  <c r="H26" i="4"/>
  <c r="F33" i="4"/>
  <c r="H33" i="4"/>
  <c r="F14" i="4"/>
  <c r="H14" i="4"/>
  <c r="F25" i="4"/>
  <c r="H25" i="4"/>
  <c r="F20" i="4"/>
  <c r="H20" i="4"/>
  <c r="F7" i="4"/>
  <c r="H7" i="4"/>
  <c r="F32" i="4"/>
  <c r="H32" i="4"/>
  <c r="F13" i="4"/>
  <c r="H13" i="4"/>
  <c r="F19" i="4"/>
  <c r="H19" i="4"/>
  <c r="F6" i="4"/>
  <c r="H6" i="4"/>
  <c r="F12" i="4"/>
  <c r="H12" i="4"/>
  <c r="F11" i="4"/>
  <c r="H11" i="4"/>
  <c r="H31" i="4"/>
  <c r="H15" i="4"/>
  <c r="H34" i="6"/>
  <c r="H35" i="6"/>
  <c r="H23" i="6"/>
  <c r="H29" i="6"/>
  <c r="I30" i="6"/>
  <c r="E28" i="9" s="1"/>
  <c r="H33" i="6"/>
  <c r="I36" i="6" s="1"/>
  <c r="E29" i="9" s="1"/>
  <c r="H24" i="6"/>
  <c r="H21" i="6"/>
  <c r="H20" i="6"/>
  <c r="E27" i="9" s="1"/>
  <c r="F22" i="9"/>
  <c r="F21" i="9"/>
  <c r="F20" i="9"/>
  <c r="F19" i="9"/>
  <c r="F50" i="9"/>
  <c r="F49" i="9"/>
  <c r="F48" i="9"/>
  <c r="F47" i="9"/>
  <c r="F46" i="9"/>
  <c r="F45" i="9"/>
  <c r="D50" i="9"/>
  <c r="E50" i="9" s="1"/>
  <c r="D49" i="9"/>
  <c r="E49" i="9" s="1"/>
  <c r="D48" i="9"/>
  <c r="E48" i="9" s="1"/>
  <c r="D47" i="9"/>
  <c r="E47" i="9" s="1"/>
  <c r="D46" i="9"/>
  <c r="E46" i="9" s="1"/>
  <c r="D45" i="9"/>
  <c r="E45" i="9" s="1"/>
  <c r="F51" i="9" l="1"/>
  <c r="F36" i="4"/>
  <c r="D13" i="9" s="1"/>
  <c r="H1" i="6"/>
  <c r="E4" i="6"/>
  <c r="H4" i="6" s="1"/>
  <c r="E26" i="6"/>
  <c r="E27" i="6"/>
  <c r="H27" i="6" s="1"/>
  <c r="G1" i="7"/>
  <c r="C4" i="7"/>
  <c r="F4" i="7" s="1"/>
  <c r="F5" i="7"/>
  <c r="F6" i="7"/>
  <c r="F7" i="7"/>
  <c r="F8" i="7"/>
  <c r="F9" i="7"/>
  <c r="F10" i="7"/>
  <c r="F11" i="7"/>
  <c r="I1" i="3"/>
  <c r="J4" i="3"/>
  <c r="J5" i="3"/>
  <c r="E5" i="3" s="1"/>
  <c r="F5" i="3" s="1"/>
  <c r="H5" i="3" s="1"/>
  <c r="J6" i="3"/>
  <c r="E6" i="3" s="1"/>
  <c r="I7" i="3"/>
  <c r="J7" i="3"/>
  <c r="E7" i="3" s="1"/>
  <c r="I8" i="3"/>
  <c r="J8" i="3"/>
  <c r="E8" i="3" s="1"/>
  <c r="I9" i="3"/>
  <c r="J9" i="3"/>
  <c r="E9" i="3" s="1"/>
  <c r="I10" i="3"/>
  <c r="J10" i="3"/>
  <c r="E10" i="3" s="1"/>
  <c r="F10" i="3" s="1"/>
  <c r="H10" i="3" s="1"/>
  <c r="I11" i="3"/>
  <c r="J11" i="3"/>
  <c r="E11" i="3" s="1"/>
  <c r="F11" i="3" s="1"/>
  <c r="H11" i="3" s="1"/>
  <c r="I12" i="3"/>
  <c r="J12" i="3"/>
  <c r="E12" i="3" s="1"/>
  <c r="F12" i="3" s="1"/>
  <c r="H12" i="3" s="1"/>
  <c r="I13" i="3"/>
  <c r="J13" i="3"/>
  <c r="E13" i="3" s="1"/>
  <c r="F13" i="3" s="1"/>
  <c r="H13" i="3" s="1"/>
  <c r="I14" i="3"/>
  <c r="J14" i="3"/>
  <c r="E14" i="3" s="1"/>
  <c r="I15" i="3"/>
  <c r="J15" i="3"/>
  <c r="E15" i="3" s="1"/>
  <c r="F15" i="3" s="1"/>
  <c r="H15" i="3" s="1"/>
  <c r="I16" i="3"/>
  <c r="J16" i="3"/>
  <c r="E16" i="3" s="1"/>
  <c r="I17" i="3"/>
  <c r="J17" i="3"/>
  <c r="E17" i="3" s="1"/>
  <c r="I18" i="3"/>
  <c r="J18" i="3"/>
  <c r="E18" i="3" s="1"/>
  <c r="I19" i="3"/>
  <c r="J19" i="3"/>
  <c r="E19" i="3" s="1"/>
  <c r="I20" i="3"/>
  <c r="J20" i="3"/>
  <c r="E20" i="3" s="1"/>
  <c r="F20" i="3" s="1"/>
  <c r="H20" i="3" s="1"/>
  <c r="I21" i="3"/>
  <c r="J21" i="3"/>
  <c r="E21" i="3" s="1"/>
  <c r="I22" i="3"/>
  <c r="J22" i="3"/>
  <c r="E22" i="3" s="1"/>
  <c r="I23" i="3"/>
  <c r="J23" i="3"/>
  <c r="E23" i="3" s="1"/>
  <c r="F23" i="3" s="1"/>
  <c r="H23" i="3" s="1"/>
  <c r="I24" i="3"/>
  <c r="J24" i="3"/>
  <c r="E24" i="3" s="1"/>
  <c r="I25" i="3"/>
  <c r="J25" i="3"/>
  <c r="E25" i="3" s="1"/>
  <c r="I26" i="3"/>
  <c r="J26" i="3"/>
  <c r="E26" i="3" s="1"/>
  <c r="F26" i="3" s="1"/>
  <c r="H26" i="3" s="1"/>
  <c r="I27" i="3"/>
  <c r="J27" i="3"/>
  <c r="E27" i="3" s="1"/>
  <c r="F27" i="3" s="1"/>
  <c r="H27" i="3" s="1"/>
  <c r="I28" i="3"/>
  <c r="J28" i="3"/>
  <c r="E28" i="3" s="1"/>
  <c r="I29" i="3"/>
  <c r="J29" i="3"/>
  <c r="E29" i="3" s="1"/>
  <c r="I30" i="3"/>
  <c r="J30" i="3"/>
  <c r="E30" i="3" s="1"/>
  <c r="I31" i="3"/>
  <c r="J31" i="3"/>
  <c r="E31" i="3" s="1"/>
  <c r="F31" i="3" s="1"/>
  <c r="H31" i="3" s="1"/>
  <c r="I32" i="3"/>
  <c r="J32" i="3"/>
  <c r="E32" i="3" s="1"/>
  <c r="I33" i="3"/>
  <c r="J33" i="3"/>
  <c r="E33" i="3" s="1"/>
  <c r="I34" i="3"/>
  <c r="J34" i="3"/>
  <c r="E34" i="3" s="1"/>
  <c r="I35" i="3"/>
  <c r="J35" i="3"/>
  <c r="E35" i="3" s="1"/>
  <c r="F35" i="3" s="1"/>
  <c r="H35" i="3" s="1"/>
  <c r="I36" i="3"/>
  <c r="J36" i="3"/>
  <c r="E36" i="3" s="1"/>
  <c r="I37" i="3"/>
  <c r="J37" i="3"/>
  <c r="E37" i="3" s="1"/>
  <c r="I38" i="3"/>
  <c r="J38" i="3"/>
  <c r="E38" i="3" s="1"/>
  <c r="F38" i="3" s="1"/>
  <c r="H38" i="3" s="1"/>
  <c r="I39" i="3"/>
  <c r="J39" i="3"/>
  <c r="E39" i="3" s="1"/>
  <c r="F39" i="3" s="1"/>
  <c r="H39" i="3" s="1"/>
  <c r="I40" i="3"/>
  <c r="J40" i="3"/>
  <c r="E40" i="3" s="1"/>
  <c r="F40" i="3" s="1"/>
  <c r="H40" i="3" s="1"/>
  <c r="I41" i="3"/>
  <c r="J41" i="3"/>
  <c r="E41" i="3" s="1"/>
  <c r="I42" i="3"/>
  <c r="J42" i="3"/>
  <c r="E42" i="3" s="1"/>
  <c r="F42" i="3" s="1"/>
  <c r="H42" i="3" s="1"/>
  <c r="I43" i="3"/>
  <c r="J43" i="3"/>
  <c r="E43" i="3" s="1"/>
  <c r="F43" i="3" s="1"/>
  <c r="H43" i="3" s="1"/>
  <c r="I44" i="3"/>
  <c r="J44" i="3"/>
  <c r="E44" i="3" s="1"/>
  <c r="F44" i="3" s="1"/>
  <c r="H44" i="3" s="1"/>
  <c r="I45" i="3"/>
  <c r="J45" i="3"/>
  <c r="E45" i="3" s="1"/>
  <c r="I46" i="3"/>
  <c r="J46" i="3"/>
  <c r="E46" i="3" s="1"/>
  <c r="I47" i="3"/>
  <c r="J47" i="3"/>
  <c r="E47" i="3" s="1"/>
  <c r="F47" i="3" s="1"/>
  <c r="H47" i="3" s="1"/>
  <c r="I48" i="3"/>
  <c r="J48" i="3"/>
  <c r="E48" i="3" s="1"/>
  <c r="F48" i="3" s="1"/>
  <c r="H48" i="3" s="1"/>
  <c r="I49" i="3"/>
  <c r="J49" i="3"/>
  <c r="E49" i="3" s="1"/>
  <c r="I50" i="3"/>
  <c r="J50" i="3"/>
  <c r="E50" i="3" s="1"/>
  <c r="F50" i="3" s="1"/>
  <c r="H50" i="3" s="1"/>
  <c r="I51" i="3"/>
  <c r="J51" i="3"/>
  <c r="E51" i="3" s="1"/>
  <c r="I52" i="3"/>
  <c r="J52" i="3"/>
  <c r="E52" i="3" s="1"/>
  <c r="I53" i="3"/>
  <c r="J53" i="3"/>
  <c r="E53" i="3" s="1"/>
  <c r="I54" i="3"/>
  <c r="J54" i="3"/>
  <c r="E54" i="3" s="1"/>
  <c r="F54" i="3" s="1"/>
  <c r="H54" i="3" s="1"/>
  <c r="I55" i="3"/>
  <c r="J55" i="3"/>
  <c r="E55" i="3" s="1"/>
  <c r="F55" i="3" s="1"/>
  <c r="H55" i="3" s="1"/>
  <c r="I56" i="3"/>
  <c r="J56" i="3"/>
  <c r="E56" i="3" s="1"/>
  <c r="I57" i="3"/>
  <c r="J57" i="3"/>
  <c r="E57" i="3" s="1"/>
  <c r="I58" i="3"/>
  <c r="J58" i="3"/>
  <c r="E58" i="3" s="1"/>
  <c r="F58" i="3" s="1"/>
  <c r="H58" i="3" s="1"/>
  <c r="I59" i="3"/>
  <c r="J59" i="3"/>
  <c r="E59" i="3" s="1"/>
  <c r="F59" i="3" s="1"/>
  <c r="H59" i="3" s="1"/>
  <c r="I60" i="3"/>
  <c r="J60" i="3"/>
  <c r="E60" i="3" s="1"/>
  <c r="F60" i="3" s="1"/>
  <c r="H60" i="3" s="1"/>
  <c r="I61" i="3"/>
  <c r="J61" i="3"/>
  <c r="E61" i="3" s="1"/>
  <c r="I62" i="3"/>
  <c r="J62" i="3"/>
  <c r="E62" i="3" s="1"/>
  <c r="I63" i="3"/>
  <c r="J63" i="3"/>
  <c r="E63" i="3" s="1"/>
  <c r="F63" i="3" s="1"/>
  <c r="H63" i="3" s="1"/>
  <c r="I64" i="3"/>
  <c r="J64" i="3"/>
  <c r="E64" i="3" s="1"/>
  <c r="F64" i="3" s="1"/>
  <c r="H64" i="3" s="1"/>
  <c r="I65" i="3"/>
  <c r="J65" i="3"/>
  <c r="E65" i="3" s="1"/>
  <c r="I66" i="3"/>
  <c r="J66" i="3"/>
  <c r="E66" i="3" s="1"/>
  <c r="I67" i="3"/>
  <c r="J67" i="3"/>
  <c r="E67" i="3" s="1"/>
  <c r="I68" i="3"/>
  <c r="J68" i="3"/>
  <c r="E68" i="3" s="1"/>
  <c r="I69" i="3"/>
  <c r="J69" i="3"/>
  <c r="E69" i="3" s="1"/>
  <c r="I70" i="3"/>
  <c r="J70" i="3"/>
  <c r="E70" i="3" s="1"/>
  <c r="I71" i="3"/>
  <c r="J71" i="3"/>
  <c r="E71" i="3" s="1"/>
  <c r="F71" i="3" s="1"/>
  <c r="H71" i="3" s="1"/>
  <c r="I72" i="3"/>
  <c r="J72" i="3"/>
  <c r="E72" i="3" s="1"/>
  <c r="I73" i="3"/>
  <c r="J73" i="3"/>
  <c r="E73" i="3" s="1"/>
  <c r="I74" i="3"/>
  <c r="J74" i="3"/>
  <c r="E74" i="3" s="1"/>
  <c r="I75" i="3"/>
  <c r="J75" i="3"/>
  <c r="E75" i="3" s="1"/>
  <c r="F75" i="3" s="1"/>
  <c r="H75" i="3" s="1"/>
  <c r="I76" i="3"/>
  <c r="J76" i="3"/>
  <c r="E76" i="3" s="1"/>
  <c r="F76" i="3" s="1"/>
  <c r="H76" i="3" s="1"/>
  <c r="I77" i="3"/>
  <c r="J77" i="3"/>
  <c r="E77" i="3" s="1"/>
  <c r="I78" i="3"/>
  <c r="J78" i="3"/>
  <c r="E78" i="3" s="1"/>
  <c r="I79" i="3"/>
  <c r="J79" i="3"/>
  <c r="E79" i="3" s="1"/>
  <c r="F79" i="3" s="1"/>
  <c r="H79" i="3" s="1"/>
  <c r="I80" i="3"/>
  <c r="J80" i="3"/>
  <c r="E80" i="3" s="1"/>
  <c r="I81" i="3"/>
  <c r="J81" i="3"/>
  <c r="E81" i="3" s="1"/>
  <c r="I82" i="3"/>
  <c r="J82" i="3"/>
  <c r="E82" i="3" s="1"/>
  <c r="I83" i="3"/>
  <c r="J83" i="3"/>
  <c r="E83" i="3" s="1"/>
  <c r="I84" i="3"/>
  <c r="J84" i="3"/>
  <c r="E84" i="3" s="1"/>
  <c r="I85" i="3"/>
  <c r="J85" i="3"/>
  <c r="E85" i="3" s="1"/>
  <c r="I86" i="3"/>
  <c r="J86" i="3"/>
  <c r="E86" i="3" s="1"/>
  <c r="I87" i="3"/>
  <c r="J87" i="3"/>
  <c r="E87" i="3" s="1"/>
  <c r="F87" i="3" s="1"/>
  <c r="H87" i="3" s="1"/>
  <c r="I88" i="3"/>
  <c r="J88" i="3"/>
  <c r="E88" i="3" s="1"/>
  <c r="F88" i="3" s="1"/>
  <c r="H88" i="3" s="1"/>
  <c r="I89" i="3"/>
  <c r="J89" i="3"/>
  <c r="E89" i="3" s="1"/>
  <c r="I90" i="3"/>
  <c r="J90" i="3"/>
  <c r="E90" i="3" s="1"/>
  <c r="I91" i="3"/>
  <c r="J91" i="3"/>
  <c r="E91" i="3" s="1"/>
  <c r="F91" i="3" s="1"/>
  <c r="H91" i="3" s="1"/>
  <c r="I92" i="3"/>
  <c r="J92" i="3"/>
  <c r="E92" i="3" s="1"/>
  <c r="F92" i="3" s="1"/>
  <c r="H92" i="3" s="1"/>
  <c r="I93" i="3"/>
  <c r="J93" i="3"/>
  <c r="E93" i="3" s="1"/>
  <c r="I94" i="3"/>
  <c r="J94" i="3"/>
  <c r="E94" i="3" s="1"/>
  <c r="I95" i="3"/>
  <c r="J95" i="3"/>
  <c r="E95" i="3" s="1"/>
  <c r="F95" i="3" s="1"/>
  <c r="H95" i="3" s="1"/>
  <c r="I96" i="3"/>
  <c r="J96" i="3"/>
  <c r="E96" i="3" s="1"/>
  <c r="I97" i="3"/>
  <c r="J97" i="3"/>
  <c r="E97" i="3" s="1"/>
  <c r="F97" i="3" s="1"/>
  <c r="H97" i="3" s="1"/>
  <c r="I98" i="3"/>
  <c r="J98" i="3"/>
  <c r="E98" i="3" s="1"/>
  <c r="I99" i="3"/>
  <c r="J99" i="3"/>
  <c r="E99" i="3" s="1"/>
  <c r="I100" i="3"/>
  <c r="J100" i="3"/>
  <c r="E100" i="3" s="1"/>
  <c r="I101" i="3"/>
  <c r="J101" i="3"/>
  <c r="E101" i="3" s="1"/>
  <c r="I102" i="3"/>
  <c r="J102" i="3"/>
  <c r="E102" i="3" s="1"/>
  <c r="I103" i="3"/>
  <c r="J103" i="3"/>
  <c r="E103" i="3" s="1"/>
  <c r="F103" i="3" s="1"/>
  <c r="H103" i="3" s="1"/>
  <c r="I104" i="3"/>
  <c r="J104" i="3"/>
  <c r="E104" i="3" s="1"/>
  <c r="I105" i="3"/>
  <c r="J105" i="3"/>
  <c r="E105" i="3" s="1"/>
  <c r="I106" i="3"/>
  <c r="J106" i="3"/>
  <c r="E106" i="3" s="1"/>
  <c r="F106" i="3" s="1"/>
  <c r="H106" i="3" s="1"/>
  <c r="I107" i="3"/>
  <c r="J107" i="3"/>
  <c r="E107" i="3" s="1"/>
  <c r="I108" i="3"/>
  <c r="J108" i="3"/>
  <c r="E108" i="3" s="1"/>
  <c r="F108" i="3" s="1"/>
  <c r="H108" i="3" s="1"/>
  <c r="I109" i="3"/>
  <c r="J109" i="3"/>
  <c r="E109" i="3" s="1"/>
  <c r="I110" i="3"/>
  <c r="J110" i="3"/>
  <c r="E110" i="3" s="1"/>
  <c r="I111" i="3"/>
  <c r="J111" i="3"/>
  <c r="E111" i="3" s="1"/>
  <c r="I112" i="3"/>
  <c r="J112" i="3"/>
  <c r="E112" i="3" s="1"/>
  <c r="F112" i="3" s="1"/>
  <c r="H112" i="3" s="1"/>
  <c r="I113" i="3"/>
  <c r="J113" i="3"/>
  <c r="E113" i="3" s="1"/>
  <c r="I114" i="3"/>
  <c r="J114" i="3"/>
  <c r="E114" i="3" s="1"/>
  <c r="I115" i="3"/>
  <c r="J115" i="3"/>
  <c r="E115" i="3" s="1"/>
  <c r="F115" i="3" s="1"/>
  <c r="H115" i="3" s="1"/>
  <c r="I116" i="3"/>
  <c r="J116" i="3"/>
  <c r="E116" i="3" s="1"/>
  <c r="I117" i="3"/>
  <c r="J117" i="3"/>
  <c r="E117" i="3" s="1"/>
  <c r="F117" i="3" s="1"/>
  <c r="H117" i="3" s="1"/>
  <c r="I118" i="3"/>
  <c r="J118" i="3"/>
  <c r="E118" i="3" s="1"/>
  <c r="I119" i="3"/>
  <c r="J119" i="3"/>
  <c r="E119" i="3" s="1"/>
  <c r="F119" i="3" s="1"/>
  <c r="H119" i="3" s="1"/>
  <c r="I120" i="3"/>
  <c r="J120" i="3"/>
  <c r="E120" i="3" s="1"/>
  <c r="F120" i="3" s="1"/>
  <c r="H120" i="3" s="1"/>
  <c r="I121" i="3"/>
  <c r="J121" i="3"/>
  <c r="E121" i="3" s="1"/>
  <c r="I122" i="3"/>
  <c r="J122" i="3"/>
  <c r="E122" i="3" s="1"/>
  <c r="I123" i="3"/>
  <c r="J123" i="3"/>
  <c r="E123" i="3" s="1"/>
  <c r="I124" i="3"/>
  <c r="J124" i="3"/>
  <c r="E124" i="3" s="1"/>
  <c r="F124" i="3" s="1"/>
  <c r="H124" i="3" s="1"/>
  <c r="I125" i="3"/>
  <c r="J125" i="3"/>
  <c r="E125" i="3" s="1"/>
  <c r="F125" i="3" s="1"/>
  <c r="H125" i="3" s="1"/>
  <c r="I126" i="3"/>
  <c r="J126" i="3"/>
  <c r="E126" i="3" s="1"/>
  <c r="I127" i="3"/>
  <c r="J127" i="3"/>
  <c r="E127" i="3" s="1"/>
  <c r="F127" i="3" s="1"/>
  <c r="H127" i="3" s="1"/>
  <c r="I128" i="3"/>
  <c r="J128" i="3"/>
  <c r="E128" i="3" s="1"/>
  <c r="I129" i="3"/>
  <c r="J129" i="3"/>
  <c r="E129" i="3" s="1"/>
  <c r="I130" i="3"/>
  <c r="J130" i="3"/>
  <c r="E130" i="3" s="1"/>
  <c r="I131" i="3"/>
  <c r="J131" i="3"/>
  <c r="E131" i="3" s="1"/>
  <c r="F131" i="3" s="1"/>
  <c r="H131" i="3" s="1"/>
  <c r="I132" i="3"/>
  <c r="J132" i="3"/>
  <c r="E132" i="3" s="1"/>
  <c r="F132" i="3" s="1"/>
  <c r="H132" i="3" s="1"/>
  <c r="I133" i="3"/>
  <c r="J133" i="3"/>
  <c r="E133" i="3" s="1"/>
  <c r="I134" i="3"/>
  <c r="J134" i="3"/>
  <c r="E134" i="3" s="1"/>
  <c r="F134" i="3" s="1"/>
  <c r="H134" i="3" s="1"/>
  <c r="E1" i="2"/>
  <c r="F1" i="5"/>
  <c r="D4" i="5"/>
  <c r="G4" i="5" s="1"/>
  <c r="E19" i="9" s="1"/>
  <c r="F4" i="5"/>
  <c r="D5" i="5"/>
  <c r="G5" i="5" s="1"/>
  <c r="E20" i="9" s="1"/>
  <c r="F5" i="5"/>
  <c r="D6" i="5"/>
  <c r="G6" i="5" s="1"/>
  <c r="E21" i="9" s="1"/>
  <c r="F6" i="5"/>
  <c r="D7" i="5"/>
  <c r="G7" i="5" s="1"/>
  <c r="F7" i="5"/>
  <c r="D19" i="9"/>
  <c r="D20" i="9"/>
  <c r="D21" i="9"/>
  <c r="D22" i="9"/>
  <c r="D31" i="9"/>
  <c r="E31" i="9" s="1"/>
  <c r="D32" i="9"/>
  <c r="E32" i="9" s="1"/>
  <c r="F32" i="9"/>
  <c r="D33" i="9"/>
  <c r="E33" i="9" s="1"/>
  <c r="F33" i="9"/>
  <c r="D34" i="9"/>
  <c r="E34" i="9" s="1"/>
  <c r="F34" i="9"/>
  <c r="D35" i="9"/>
  <c r="E35" i="9" s="1"/>
  <c r="F35" i="9"/>
  <c r="D36" i="9"/>
  <c r="E36" i="9" s="1"/>
  <c r="F36" i="9"/>
  <c r="D37" i="9"/>
  <c r="E37" i="9" s="1"/>
  <c r="F37" i="9"/>
  <c r="C64" i="9"/>
  <c r="I1" i="1"/>
  <c r="F4" i="8"/>
  <c r="F5" i="8"/>
  <c r="F6" i="8"/>
  <c r="F7" i="8"/>
  <c r="F8" i="8"/>
  <c r="F9" i="8"/>
  <c r="G13" i="7" l="1"/>
  <c r="D38" i="9"/>
  <c r="E22" i="9"/>
  <c r="G8" i="5"/>
  <c r="F10" i="8"/>
  <c r="F7" i="3"/>
  <c r="H7" i="3" s="1"/>
  <c r="F105" i="3"/>
  <c r="H105" i="3" s="1"/>
  <c r="F52" i="3"/>
  <c r="H52" i="3" s="1"/>
  <c r="F24" i="3"/>
  <c r="H24" i="3" s="1"/>
  <c r="F67" i="3"/>
  <c r="H67" i="3" s="1"/>
  <c r="F16" i="3"/>
  <c r="H16" i="3" s="1"/>
  <c r="F118" i="3"/>
  <c r="H118" i="3" s="1"/>
  <c r="F104" i="3"/>
  <c r="H104" i="3" s="1"/>
  <c r="F51" i="3"/>
  <c r="H51" i="3" s="1"/>
  <c r="F9" i="3"/>
  <c r="H9" i="3" s="1"/>
  <c r="F68" i="3"/>
  <c r="H68" i="3" s="1"/>
  <c r="F30" i="3"/>
  <c r="H30" i="3" s="1"/>
  <c r="F32" i="3"/>
  <c r="H32" i="3" s="1"/>
  <c r="F111" i="3"/>
  <c r="H111" i="3" s="1"/>
  <c r="F96" i="3"/>
  <c r="H96" i="3" s="1"/>
  <c r="F8" i="3"/>
  <c r="H8" i="3" s="1"/>
  <c r="F80" i="3"/>
  <c r="H80" i="3" s="1"/>
  <c r="F110" i="3"/>
  <c r="H110" i="3" s="1"/>
  <c r="F72" i="3"/>
  <c r="H72" i="3" s="1"/>
  <c r="F36" i="3"/>
  <c r="H36" i="3" s="1"/>
  <c r="F123" i="3"/>
  <c r="H123" i="3" s="1"/>
  <c r="F109" i="3"/>
  <c r="H109" i="3" s="1"/>
  <c r="F116" i="3"/>
  <c r="H116" i="3" s="1"/>
  <c r="F56" i="3"/>
  <c r="H56" i="3" s="1"/>
  <c r="F129" i="3"/>
  <c r="H129" i="3" s="1"/>
  <c r="F41" i="3"/>
  <c r="H41" i="3" s="1"/>
  <c r="F46" i="3"/>
  <c r="H46" i="3" s="1"/>
  <c r="F100" i="3"/>
  <c r="H100" i="3" s="1"/>
  <c r="F98" i="3"/>
  <c r="H98" i="3" s="1"/>
  <c r="F83" i="3"/>
  <c r="H83" i="3" s="1"/>
  <c r="F128" i="3"/>
  <c r="H128" i="3" s="1"/>
  <c r="F121" i="3"/>
  <c r="H121" i="3" s="1"/>
  <c r="F107" i="3"/>
  <c r="H107" i="3" s="1"/>
  <c r="F34" i="3"/>
  <c r="H34" i="3" s="1"/>
  <c r="F19" i="3"/>
  <c r="H19" i="3" s="1"/>
  <c r="F99" i="3"/>
  <c r="H99" i="3" s="1"/>
  <c r="F84" i="3"/>
  <c r="H84" i="3" s="1"/>
  <c r="F33" i="3"/>
  <c r="H33" i="3" s="1"/>
  <c r="F18" i="3"/>
  <c r="H18" i="3" s="1"/>
  <c r="F82" i="3"/>
  <c r="H82" i="3" s="1"/>
  <c r="F65" i="3"/>
  <c r="H65" i="3" s="1"/>
  <c r="F70" i="3"/>
  <c r="H70" i="3" s="1"/>
  <c r="F49" i="3"/>
  <c r="H49" i="3" s="1"/>
  <c r="F126" i="3"/>
  <c r="H126" i="3" s="1"/>
  <c r="F102" i="3"/>
  <c r="H102" i="3" s="1"/>
  <c r="F81" i="3"/>
  <c r="H81" i="3" s="1"/>
  <c r="F14" i="3"/>
  <c r="H14" i="3" s="1"/>
  <c r="F86" i="3"/>
  <c r="H86" i="3" s="1"/>
  <c r="F69" i="3"/>
  <c r="H69" i="3" s="1"/>
  <c r="F53" i="3"/>
  <c r="H53" i="3" s="1"/>
  <c r="F101" i="3"/>
  <c r="H101" i="3" s="1"/>
  <c r="F130" i="3"/>
  <c r="H130" i="3" s="1"/>
  <c r="F85" i="3"/>
  <c r="H85" i="3" s="1"/>
  <c r="F74" i="3"/>
  <c r="H74" i="3" s="1"/>
  <c r="F57" i="3"/>
  <c r="H57" i="3" s="1"/>
  <c r="F22" i="3"/>
  <c r="H22" i="3" s="1"/>
  <c r="F114" i="3"/>
  <c r="H114" i="3" s="1"/>
  <c r="F90" i="3"/>
  <c r="H90" i="3" s="1"/>
  <c r="F73" i="3"/>
  <c r="H73" i="3" s="1"/>
  <c r="F17" i="3"/>
  <c r="H17" i="3" s="1"/>
  <c r="F113" i="3"/>
  <c r="H113" i="3" s="1"/>
  <c r="F89" i="3"/>
  <c r="H89" i="3" s="1"/>
  <c r="F62" i="3"/>
  <c r="H62" i="3" s="1"/>
  <c r="F78" i="3"/>
  <c r="H78" i="3" s="1"/>
  <c r="F6" i="3"/>
  <c r="I6" i="3"/>
  <c r="D11" i="9" s="1"/>
  <c r="F133" i="3"/>
  <c r="H133" i="3" s="1"/>
  <c r="F61" i="3"/>
  <c r="H61" i="3" s="1"/>
  <c r="F94" i="3"/>
  <c r="H94" i="3" s="1"/>
  <c r="F77" i="3"/>
  <c r="H77" i="3" s="1"/>
  <c r="F66" i="3"/>
  <c r="H66" i="3" s="1"/>
  <c r="F45" i="3"/>
  <c r="H45" i="3" s="1"/>
  <c r="F25" i="3"/>
  <c r="H25" i="3" s="1"/>
  <c r="F122" i="3"/>
  <c r="H122" i="3" s="1"/>
  <c r="F93" i="3"/>
  <c r="H93" i="3" s="1"/>
  <c r="F37" i="3"/>
  <c r="H37" i="3" s="1"/>
  <c r="F29" i="3"/>
  <c r="H29" i="3" s="1"/>
  <c r="F28" i="3"/>
  <c r="H28" i="3" s="1"/>
  <c r="E13" i="9"/>
  <c r="F21" i="3"/>
  <c r="H21" i="3" s="1"/>
  <c r="H26" i="6"/>
  <c r="I5" i="3" l="1"/>
  <c r="I4" i="3" s="1"/>
  <c r="H6" i="3"/>
  <c r="E11" i="9" l="1"/>
  <c r="D14" i="9" s="1"/>
  <c r="F52" i="9" s="1"/>
</calcChain>
</file>

<file path=xl/sharedStrings.xml><?xml version="1.0" encoding="utf-8"?>
<sst xmlns="http://schemas.openxmlformats.org/spreadsheetml/2006/main" count="398" uniqueCount="170">
  <si>
    <t>INSTRUCCIONES</t>
  </si>
  <si>
    <r>
      <t xml:space="preserve">2. COMIENCE POR PINCHAR EN LA PESTAÑA </t>
    </r>
    <r>
      <rPr>
        <b/>
        <sz val="11"/>
        <color indexed="8"/>
        <rFont val="Century Gothic"/>
        <family val="2"/>
      </rPr>
      <t>FILIACION</t>
    </r>
    <r>
      <rPr>
        <sz val="11"/>
        <color indexed="58"/>
        <rFont val="Century Gothic"/>
        <family val="1"/>
      </rPr>
      <t xml:space="preserve"> E INTRODUZCA SUS DATOS PERSONALES Y LA ESPECIALIDAD Y NUMERO DE LA PLAZA A LA QUE OPTA.</t>
    </r>
  </si>
  <si>
    <t>DATOS DE FILIACION</t>
  </si>
  <si>
    <t>Apellidos, Nombre</t>
  </si>
  <si>
    <t>NIF</t>
  </si>
  <si>
    <t>ESPECIALIDAD</t>
  </si>
  <si>
    <t>CENTRO SANITARIO</t>
  </si>
  <si>
    <t>TOTAL MERITOS ASISTENCIALES</t>
  </si>
  <si>
    <t>TOTAL MERITOS ACADEMICOS</t>
  </si>
  <si>
    <t>TOTAL</t>
  </si>
  <si>
    <t>Antigüedad en plaza asistencial de la especialidad de la plaza a la que se aspira (excluído periodo MIR o formativo)</t>
  </si>
  <si>
    <t>1.1 Antigüedad en plaza asistencial de la especialidad de la plaza a la que se aspira</t>
  </si>
  <si>
    <t>CONTRATO DE SERVICIOS PRESTADOS</t>
  </si>
  <si>
    <t>FECHA INICIO</t>
  </si>
  <si>
    <t>FECHA FINAL</t>
  </si>
  <si>
    <t>NUMERO DE DIAS</t>
  </si>
  <si>
    <t>Nº MESES</t>
  </si>
  <si>
    <t>NUMERO DE PAGINA DOCUMENTO O CERTIFICADO</t>
  </si>
  <si>
    <t>SUBTOTAL</t>
  </si>
  <si>
    <t>Columna1</t>
  </si>
  <si>
    <t>NO INCLUIR COMO ACTIVIDAD ASISTENCIAL  EL PERIODO  MIR</t>
  </si>
  <si>
    <t>EJEMPLO</t>
  </si>
  <si>
    <t>HOSPITAL CLINICO UNIVERSITARIO LOZANO BLESA DE ZARAGOZA</t>
  </si>
  <si>
    <t>Antigüedad en puestos directivos o de gestión del SALUD</t>
  </si>
  <si>
    <t>1.2 Antigüedad en Puestos Directivos o de Gestión del SALUD</t>
  </si>
  <si>
    <t>Tipo de puesto en HOSPITAL CLINICO UNIVERSITARIO LOZANO BLESA DE ZARAGOZA</t>
  </si>
  <si>
    <t>Tipo de puesto / CENTRO SANITARIO</t>
  </si>
  <si>
    <t>2 Formación Académica máx. 10 ptos</t>
  </si>
  <si>
    <t>NÚMERO</t>
  </si>
  <si>
    <t>VALOR</t>
  </si>
  <si>
    <t>NUMERO DE PÁGINA</t>
  </si>
  <si>
    <t>TESIS DOCTORAL APTO-APROBADO</t>
  </si>
  <si>
    <t>TESIS DOCTORAL SOBRESALIENTE</t>
  </si>
  <si>
    <t>TESIS DOCTORAL CUM LAUDE</t>
  </si>
  <si>
    <t>PREMIO EXTRAORDINARIO DE DOCTORADO</t>
  </si>
  <si>
    <t>subtotal</t>
  </si>
  <si>
    <t>ACTIVIDAD DOCENTE REALIZADA                (Seleccione de la lista desplegable. Utilice tantos registros como certificados o documentos acreditativos aportados)</t>
  </si>
  <si>
    <t>SUBTOTAL ACTIVIDAD DOCENTE 3.1</t>
  </si>
  <si>
    <t>Profesor Asociado *TP4</t>
  </si>
  <si>
    <t>Profesor Asociado *TP6</t>
  </si>
  <si>
    <t>PUNTUACION</t>
  </si>
  <si>
    <t xml:space="preserve">Nº MERITOS </t>
  </si>
  <si>
    <t>NÚMERO DE PÁGINA</t>
  </si>
  <si>
    <t>Columna2</t>
  </si>
  <si>
    <t>Columna3</t>
  </si>
  <si>
    <t>Dirección de Tesis Doctoral</t>
  </si>
  <si>
    <t>Acreditación ANECA/ACPUA a Profesor Contratado Doctor</t>
  </si>
  <si>
    <t>4 ACTIVIDAD INVESTIGADORA (Máximo 30 puntos)</t>
  </si>
  <si>
    <t>Nº</t>
  </si>
  <si>
    <t>Valor</t>
  </si>
  <si>
    <t>Nº docum./pág.</t>
  </si>
  <si>
    <t>4.1 Pubmed sin IF en/JCR/SJR 1º o último autor</t>
  </si>
  <si>
    <t>4.1 Pubmed sin IF en/JCR/SJR resto autores</t>
  </si>
  <si>
    <t>4.2 Pubmed con IF en/JCR/SJR en cuartil Q3 ó Q4 1º o último autor</t>
  </si>
  <si>
    <t>4.2 Pubmed con IF en/JCR/SJR en cuartil Q3 ó Q4 resto autores</t>
  </si>
  <si>
    <t>4.3 Pubmed con IF en/JCR/SJR en cuartil Q1 ó Q2 1º o último autor</t>
  </si>
  <si>
    <t>4.3 Pubmed con IF en/JCR/SJR en cuartil Q1 ó Q2 resto autores</t>
  </si>
  <si>
    <t>ANEXO IV</t>
  </si>
  <si>
    <t xml:space="preserve">PROFESORES ASOCIADOS EN CIENCIAS DE LA SALUD </t>
  </si>
  <si>
    <t>(Áreas/Especialidades médicas)</t>
  </si>
  <si>
    <t>MODELO DE CURRÍCULO</t>
  </si>
  <si>
    <t>0. Datos Personales</t>
  </si>
  <si>
    <t>DNI</t>
  </si>
  <si>
    <t>1. Experiencia y otros méritos profesionales. Actividad asistencial. (máximo 30 puntos)</t>
  </si>
  <si>
    <t>Obligatoria autovaloración</t>
  </si>
  <si>
    <t>Nº docum. /pág.</t>
  </si>
  <si>
    <t>1.1. Antigüedad en plaza asistencial de la especialidad de la plaza a la que se aspira (excluido periodo MIR o formativo).</t>
  </si>
  <si>
    <t>0,085 puntos por mes</t>
  </si>
  <si>
    <t>1,2 Antigüedad en puestos o de gestión del SALUD</t>
  </si>
  <si>
    <t>Subtotal</t>
  </si>
  <si>
    <t xml:space="preserve">2. Formación académica (máximo 10 puntos) </t>
  </si>
  <si>
    <t>Nº Doc</t>
  </si>
  <si>
    <t xml:space="preserve">2.1.Tesis Doctoral:
         </t>
  </si>
  <si>
    <t xml:space="preserve">Apto o Aprobado </t>
  </si>
  <si>
    <t xml:space="preserve">4 puntos          </t>
  </si>
  <si>
    <t>Sobresaliente</t>
  </si>
  <si>
    <t xml:space="preserve">7 puntos         </t>
  </si>
  <si>
    <t>“Cum Laude”</t>
  </si>
  <si>
    <t xml:space="preserve">8 puntos         </t>
  </si>
  <si>
    <t xml:space="preserve"> Premio extraordinario</t>
  </si>
  <si>
    <t xml:space="preserve">10 puntos </t>
  </si>
  <si>
    <t>(Los apartados anteriores son excluyentes)</t>
  </si>
  <si>
    <t>3. Docencia (máximo 30 puntos)</t>
  </si>
  <si>
    <t>3.1 Profesor Asociado *TP3, ó Profesor Asociado en Ciencias de la Salud.</t>
  </si>
  <si>
    <t>0,085 puntos/mes</t>
  </si>
  <si>
    <t>0,10 puntos/mes</t>
  </si>
  <si>
    <t>Profesor Asociado *TP6.</t>
  </si>
  <si>
    <t>0,125 puntos/mes</t>
  </si>
  <si>
    <t>*TP= Tiempo parcial y el nº horas docencia semanales</t>
  </si>
  <si>
    <t>3.2 Dirección de Tesis Doctoral</t>
  </si>
  <si>
    <t>1,00 puntos/Tesis</t>
  </si>
  <si>
    <t>3.3 Dirección de Trabajo Fin de Grado o Trabajo Fin de Máster (oficial)</t>
  </si>
  <si>
    <t>0,30 puntos/Trabajo</t>
  </si>
  <si>
    <t>3.4 Participación en ECOE</t>
  </si>
  <si>
    <t>0,1 puntos/10 horas acreditadas</t>
  </si>
  <si>
    <t>3.5 Encuestas de evaluación con calificación de positiva o positiva destacada</t>
  </si>
  <si>
    <t>0,5 puntos / encuesta/ curso académico</t>
  </si>
  <si>
    <r>
      <t>3.6 Otros méritos específicos: Colaborador Extraordinario con nombramiento (</t>
    </r>
    <r>
      <rPr>
        <b/>
        <sz val="7"/>
        <color indexed="58"/>
        <rFont val="Century Gothic"/>
        <family val="1"/>
      </rPr>
      <t>por contribución acreditada a la docencia en los términos del art. 5 del reglamento)</t>
    </r>
  </si>
  <si>
    <t>0,5 puntos /curso académico</t>
  </si>
  <si>
    <t>3.7 Tutor de MIR acreditado con nombramiento y con residente a su cargo.</t>
  </si>
  <si>
    <t>0,5 puntos /año acreditado</t>
  </si>
  <si>
    <t>3.8 Acreditación por ANECA/ACPUA a profesor Contratado Doctor</t>
  </si>
  <si>
    <t>3 puntos</t>
  </si>
  <si>
    <t>4. Actividad Investigadora (máximo 30 puntos)</t>
  </si>
  <si>
    <t>Nº Docum. /pág.</t>
  </si>
  <si>
    <t xml:space="preserve">Publicaciones en revistas incluidas en PubMed o Con factor de Impacto (FI) valorado por el JCR del ISI web of Knowledge.                                                                                                                      Únicamente publicaciones de los 10 últimos años.                                                                                                                                 No se valorarán cartas ni abstracts a congresos </t>
  </si>
  <si>
    <t>4.1. PubMed Sin IF en /JCR/SJR</t>
  </si>
  <si>
    <t>4,2 PubMed/JCR/SJR con IF en cuartil Q3 ó Q4.</t>
  </si>
  <si>
    <t>4.3. Pubmed/JCR/SJR con IF en cuartil Q1 ó Q2</t>
  </si>
  <si>
    <t>Los méritos presentados y enumerados son los únicos alegados por el concursante para su valoración y declara que son ciertos los datos que figuran en este currículo; asimismo declara que la autovaloración se ajusta al baremo aplicable en relación con la veracidad de los méritos presentados; asumiendo en caso contrario las responsabilidades que pudieran derivarse de las inexactitudes que consten en el mismo, incluso la posibilidad de su ser excluido del concurso en caso de falsedad.</t>
  </si>
  <si>
    <t>En Zaragoza a</t>
  </si>
  <si>
    <t>Firmado</t>
  </si>
  <si>
    <t xml:space="preserve">0,5 puntos         </t>
  </si>
  <si>
    <t xml:space="preserve">1 punto             </t>
  </si>
  <si>
    <t>2 puntos</t>
  </si>
  <si>
    <t>Puntuación total apartados 1,2,3 y 4</t>
  </si>
  <si>
    <t>FECHA INICIO (DD/MM/AAAA)</t>
  </si>
  <si>
    <t>Profesor Asociado *TP3, ó Profesor Asociado en Ciencias de la Salud.</t>
  </si>
  <si>
    <t>Dirección de TFG-TFM (Indicar Número de Trabajos)</t>
  </si>
  <si>
    <t>Dirección de Tesis Doctoral (indicar número de tesis)</t>
  </si>
  <si>
    <t>Participación en ECOE-10 horas (Indicar 1 participación cada 10h)</t>
  </si>
  <si>
    <t>Evaluación positiva o positiva destacada (indicar número total de encuestas= Nº de encuestas por el número de cursos académicos)</t>
  </si>
  <si>
    <t>Colaborador Extraordinario (Indicar el número de cursos académicos)</t>
  </si>
  <si>
    <t>Tutor MIR acreditado y con residente a su cargo (Indicar el numero de años)</t>
  </si>
  <si>
    <t xml:space="preserve">TESIS DOCTORAL </t>
  </si>
  <si>
    <t>Subtotal Profesor Asociado*TP4</t>
  </si>
  <si>
    <t>total meses</t>
  </si>
  <si>
    <t>TOTAL MESES</t>
  </si>
  <si>
    <t>NÚMERO DE PLAZA A LA QUE OPTA</t>
  </si>
  <si>
    <r>
      <t xml:space="preserve">3. TENGA A MANO EL PDF CON LA DOCUMENTACION QUE HA PRESENTADO. FIJESE BIEN EN EL NUMERO DE DOCUMENTO </t>
    </r>
    <r>
      <rPr>
        <b/>
        <sz val="10"/>
        <rFont val="Arial"/>
        <family val="2"/>
      </rPr>
      <t>(LOS DOCUMENTOS QUE APORTE TIENEN QUE ESTAR NUMERADO EN EL ANGULO SUPERIOR DERECHO)</t>
    </r>
  </si>
  <si>
    <r>
      <t xml:space="preserve">4. PINCHE EN LA PESTAÑA </t>
    </r>
    <r>
      <rPr>
        <b/>
        <sz val="10"/>
        <rFont val="Arial"/>
        <family val="2"/>
      </rPr>
      <t>EXP. PROFESIONAL</t>
    </r>
    <r>
      <rPr>
        <b/>
        <sz val="11"/>
        <color indexed="8"/>
        <rFont val="Century Gothic"/>
        <family val="2"/>
      </rPr>
      <t xml:space="preserve"> </t>
    </r>
    <r>
      <rPr>
        <sz val="11"/>
        <color indexed="58"/>
        <rFont val="Century Gothic"/>
        <family val="1"/>
      </rPr>
      <t xml:space="preserve">E INTRODUZCA </t>
    </r>
    <r>
      <rPr>
        <b/>
        <sz val="11"/>
        <color indexed="58"/>
        <rFont val="Century Gothic"/>
        <family val="2"/>
      </rPr>
      <t>SÓLO LAS FECHAS DE INICIO Y FIN DE CADA CERTIFICADO DE SERVICIOS PRESTADOS</t>
    </r>
    <r>
      <rPr>
        <sz val="11"/>
        <color indexed="58"/>
        <rFont val="Century Gothic"/>
        <family val="1"/>
      </rPr>
      <t xml:space="preserve"> QUE APORTE,</t>
    </r>
    <r>
      <rPr>
        <b/>
        <sz val="11"/>
        <color indexed="58"/>
        <rFont val="Century Gothic"/>
        <family val="2"/>
      </rPr>
      <t xml:space="preserve"> INDICANDO EL NUMERO DE LA PAGINA</t>
    </r>
    <r>
      <rPr>
        <sz val="11"/>
        <color indexed="58"/>
        <rFont val="Century Gothic"/>
        <family val="1"/>
      </rPr>
      <t xml:space="preserve"> DONDE SE ENCUENTRE EL DOCUMENTO ACREDITATIVO DE DICHO CONTRATO. UTILICE TANTOS REGISTROS COMO CERTIFICADOS APORTE. </t>
    </r>
    <r>
      <rPr>
        <b/>
        <sz val="11"/>
        <color indexed="58"/>
        <rFont val="Century Gothic"/>
        <family val="2"/>
      </rPr>
      <t xml:space="preserve"> LO MISMO DEBE HACER EN LA PESTAÑA DIRECTIVO O GESTIÓN</t>
    </r>
    <r>
      <rPr>
        <sz val="11"/>
        <color indexed="58"/>
        <rFont val="Century Gothic"/>
        <family val="1"/>
      </rPr>
      <t xml:space="preserve"> SI HA OCUPADO PUESTOS DE ESE TIPO</t>
    </r>
  </si>
  <si>
    <r>
      <t>5. PINCHE EN LA PESTAÑA</t>
    </r>
    <r>
      <rPr>
        <b/>
        <sz val="10"/>
        <rFont val="Arial"/>
        <family val="2"/>
      </rPr>
      <t xml:space="preserve"> FORM. ACAD</t>
    </r>
    <r>
      <rPr>
        <sz val="10"/>
        <rFont val="Arial"/>
        <family val="2"/>
      </rPr>
      <t>.</t>
    </r>
    <r>
      <rPr>
        <sz val="11"/>
        <color indexed="58"/>
        <rFont val="Century Gothic"/>
        <family val="1"/>
      </rPr>
      <t>E INDIQUE DONDE CORRESPONDA SU</t>
    </r>
    <r>
      <rPr>
        <b/>
        <sz val="11"/>
        <color indexed="58"/>
        <rFont val="Century Gothic"/>
        <family val="2"/>
      </rPr>
      <t xml:space="preserve"> TESIS DOCTORAL NUMERÁNDOLA COMO MÉRITO E  INDICANDO EL NUMERO DE DOCUMENTO</t>
    </r>
    <r>
      <rPr>
        <sz val="11"/>
        <color indexed="58"/>
        <rFont val="Century Gothic"/>
        <family val="1"/>
      </rPr>
      <t xml:space="preserve"> DONDE SE ENCUENTRE LA ACREDITACION DEL MERITO.</t>
    </r>
  </si>
  <si>
    <r>
      <t xml:space="preserve">7. EN LA PESTAÑA </t>
    </r>
    <r>
      <rPr>
        <b/>
        <sz val="11"/>
        <color indexed="8"/>
        <rFont val="Century Gothic"/>
        <family val="2"/>
      </rPr>
      <t xml:space="preserve">INVESTIGACION. INDIQUE EL NÚMERO DE DOCUMENTOS QUE APORTA QUE CORRESPONDAN CON CADA UNA DE LAS CLASIFICACIONES </t>
    </r>
    <r>
      <rPr>
        <sz val="11"/>
        <color indexed="8"/>
        <rFont val="Century Gothic"/>
        <family val="2"/>
      </rPr>
      <t xml:space="preserve"> E INDIQUE EL NÚMERO DE DOCUMENTO EN EL QUE SE ENCUENTRAN</t>
    </r>
  </si>
  <si>
    <r>
      <t xml:space="preserve">1. CUMPLIMENTE UNICAMENTE LAS CASILLAS EN </t>
    </r>
    <r>
      <rPr>
        <b/>
        <sz val="11"/>
        <rFont val="Century Gothic"/>
        <family val="2"/>
      </rPr>
      <t>BLANCO</t>
    </r>
    <r>
      <rPr>
        <b/>
        <sz val="11"/>
        <color indexed="57"/>
        <rFont val="Century Gothic"/>
        <family val="2"/>
      </rPr>
      <t>.</t>
    </r>
    <r>
      <rPr>
        <sz val="11"/>
        <color indexed="58"/>
        <rFont val="Century Gothic"/>
        <family val="1"/>
      </rPr>
      <t xml:space="preserve"> LAS CASILLAS EN </t>
    </r>
    <r>
      <rPr>
        <b/>
        <sz val="11"/>
        <color indexed="51"/>
        <rFont val="Century Gothic"/>
        <family val="2"/>
      </rPr>
      <t>AMARILLO</t>
    </r>
    <r>
      <rPr>
        <b/>
        <sz val="11"/>
        <color indexed="13"/>
        <rFont val="Century Gothic"/>
        <family val="2"/>
      </rPr>
      <t xml:space="preserve"> </t>
    </r>
    <r>
      <rPr>
        <sz val="11"/>
        <color indexed="58"/>
        <rFont val="Century Gothic"/>
        <family val="1"/>
      </rPr>
      <t>SON SIMPLEMENTE EJEMPLOS. LAS CASILLAS EN ROJO ESTÁN BLOQUEADAS.</t>
    </r>
  </si>
  <si>
    <r>
      <t xml:space="preserve">6. PINCHE AHORA EN LAS PESTAÑAS DE </t>
    </r>
    <r>
      <rPr>
        <b/>
        <sz val="11"/>
        <color indexed="8"/>
        <rFont val="Century Gothic"/>
        <family val="2"/>
      </rPr>
      <t>DOCENCIA</t>
    </r>
    <r>
      <rPr>
        <sz val="11"/>
        <color indexed="58"/>
        <rFont val="Century Gothic"/>
        <family val="1"/>
      </rPr>
      <t xml:space="preserve"> E INDIQUE CADA UNO DE LOS MERITOS QUE QUIERE APORTAR CON EL NUMERO DE DOCUMENTO DONDE SE ENCUENTRE LA ACREDITACION DE DICHO MERITO. UTILICE TANTOS REGISTROS COMO PRECISE.</t>
    </r>
  </si>
  <si>
    <t>1º o último      Resto              Autor           Autores</t>
  </si>
  <si>
    <t>ACTIVIDAD DOCENTE 3.2 a 3.7</t>
  </si>
  <si>
    <t xml:space="preserve">ACTIVIDAD DOCENTE 3.1 </t>
  </si>
  <si>
    <t>NOTAS GENERALES</t>
  </si>
  <si>
    <r>
      <t>1.</t>
    </r>
    <r>
      <rPr>
        <sz val="7"/>
        <rFont val="Times New Roman"/>
        <family val="1"/>
      </rPr>
      <t xml:space="preserve">     </t>
    </r>
    <r>
      <rPr>
        <sz val="9.5"/>
        <rFont val="Arial"/>
        <family val="2"/>
      </rPr>
      <t>Todos los méritos alegados estarán debidamente justificados.</t>
    </r>
  </si>
  <si>
    <r>
      <t>2.</t>
    </r>
    <r>
      <rPr>
        <sz val="7"/>
        <rFont val="Times New Roman"/>
        <family val="1"/>
      </rPr>
      <t xml:space="preserve">     </t>
    </r>
    <r>
      <rPr>
        <sz val="9.5"/>
        <rFont val="Arial"/>
        <family val="2"/>
      </rPr>
      <t>Los documentos justificativos de cada mérito se numerarán correlativamente.</t>
    </r>
  </si>
  <si>
    <r>
      <t>3.</t>
    </r>
    <r>
      <rPr>
        <sz val="7"/>
        <rFont val="Times New Roman"/>
        <family val="1"/>
      </rPr>
      <t xml:space="preserve">     </t>
    </r>
    <r>
      <rPr>
        <sz val="9.5"/>
        <rFont val="Arial"/>
        <family val="2"/>
      </rPr>
      <t>Es obligatorio rellenar y entregar este autobaremo debidamente cumplimentado junto a los justificantes de los méritos acreditados</t>
    </r>
  </si>
  <si>
    <t>CUMPLIMENTACIÓN DEL CURRÍCULO</t>
  </si>
  <si>
    <r>
      <t>§</t>
    </r>
    <r>
      <rPr>
        <sz val="7"/>
        <rFont val="Times New Roman"/>
        <family val="1"/>
      </rPr>
      <t xml:space="preserve">  </t>
    </r>
    <r>
      <rPr>
        <b/>
        <sz val="9.5"/>
        <rFont val="Arial"/>
        <family val="2"/>
      </rPr>
      <t>Nº Doc.</t>
    </r>
  </si>
  <si>
    <t>Consigne el número correspondiente al documento justificativo del mérito. Si el documento justificativo aportado se refiere a varios méritos, repita el número en las casillas correspondientes a cada uno de ellos.</t>
  </si>
  <si>
    <t>NOTAS ACLARATORIAS</t>
  </si>
  <si>
    <t>Según la Normativa vigente de la Universidad de Zaragoza, aquellos candidatos acreditados por ANECA para profesor Titular o Catedrático, tienen preferencia en el acceso a la plaza sobre el resto de candidatos.</t>
  </si>
  <si>
    <t>1.1 Antigüedad en plaza asistencial de la especialidad de la plaza a la que se aspira.</t>
  </si>
  <si>
    <t>Se considerará como Actividad asistencial valorable, cualquier experiencia profesional realizada como MEDICO/FACULTATIVO en CENTROS ASISTENCIALES PÚBLICOS DE ESPAÑA (HOSPITALES, CENTROS</t>
  </si>
  <si>
    <t>DE SALUD, ETC.) a excepción de los ejercidos como PERIODO DE FORMACIÓN (MIR O SIMILAR).</t>
  </si>
  <si>
    <t>Por ejemplo, para una plaza de Urgencias, se valorará como experiencia profesional los meses ejercidos como Facultativo del servicio de Urgencias, Médico de Familia en Centros de Salud, Facultativo Especialista de Medicina Interna, etc.</t>
  </si>
  <si>
    <t>Por ejemplo, para una Plaza de Medicina Interna, se valorará como experiencia profesional los meses ejercidos como Facultativo del servicio de Urgencias, Médico de Familia en Centros de Salud, Facultativo Especialista de Medicina Interna, etc.</t>
  </si>
  <si>
    <t>En NINGUN CASO se valorará como experiencia profesional los meses ejercidos como PERIODO DE FORMACIÓN (MIR O SIMILAR), NI TAMPOCO LOS EJERCIDOS COMO SANITARIO NO MÉDICO (DUE,</t>
  </si>
  <si>
    <t>MATRONA, FISIOTERAPEUTA, ETC.), los servicios prestados en la Sanidad Privada o fuera del territorio nacional.</t>
  </si>
  <si>
    <t>3.- Docencia.</t>
  </si>
  <si>
    <r>
      <t>3.1</t>
    </r>
    <r>
      <rPr>
        <sz val="7"/>
        <rFont val="Times New Roman"/>
        <family val="1"/>
      </rPr>
      <t xml:space="preserve">   </t>
    </r>
    <r>
      <rPr>
        <sz val="9"/>
        <rFont val="Arial"/>
        <family val="2"/>
      </rPr>
      <t>Profesor Asociado</t>
    </r>
  </si>
  <si>
    <t>Sólo se aceptará CERTIFICADO OFICIAL emitido por la Universidad. Indicar la fecha de inicio y final del contrato emitido por la Universidad.</t>
  </si>
  <si>
    <t>Si el Certificado indica “Durante x cursos académicos”, incluir como fecha de inicio el 01-09 del curso inicial y fecha final el 30-08 del curso final.</t>
  </si>
  <si>
    <r>
      <t>3.2</t>
    </r>
    <r>
      <rPr>
        <sz val="7"/>
        <rFont val="Times New Roman"/>
        <family val="1"/>
      </rPr>
      <t xml:space="preserve">    </t>
    </r>
    <r>
      <rPr>
        <sz val="9"/>
        <rFont val="Arial"/>
        <family val="2"/>
      </rPr>
      <t>Dirección de Tesis Doctoral. Sólo se aceptará CERTIFICADO OFICIAL emitido por la Universidad o Secretaría de la Facultad de Medicina.</t>
    </r>
  </si>
  <si>
    <t>3.3. Dirección de Trabajo Fin de Grado o Trabajo Fin de Máster (oficial). Sólo se aceptará CERTIFICADO OFICIAL emitido por la Universidad o Secretaría de la Facultad de Medicina.</t>
  </si>
  <si>
    <r>
      <t>3.4</t>
    </r>
    <r>
      <rPr>
        <sz val="7"/>
        <rFont val="Times New Roman"/>
        <family val="1"/>
      </rPr>
      <t xml:space="preserve">    </t>
    </r>
    <r>
      <rPr>
        <sz val="9"/>
        <rFont val="Arial"/>
        <family val="2"/>
      </rPr>
      <t>Participación en ECOE (Evaluación Clínica Objetiva Estructurada). Sólo se aceptará CERTIFICADO OFICIAL emitido por la Universidad o Secretaría de la Facultad de Medicina.</t>
    </r>
  </si>
  <si>
    <r>
      <t>3.5</t>
    </r>
    <r>
      <rPr>
        <sz val="7"/>
        <rFont val="Times New Roman"/>
        <family val="1"/>
      </rPr>
      <t xml:space="preserve">   </t>
    </r>
    <r>
      <rPr>
        <sz val="9"/>
        <rFont val="Arial"/>
        <family val="2"/>
      </rPr>
      <t>Encuestas de evaluación con calificación de positiva o positiva destacada. Sólo se aceptará CERTIFICADO OFICIAL emitido por la Universidad o Secretaría de la Facultad de Medicina.</t>
    </r>
  </si>
  <si>
    <r>
      <t>3.6</t>
    </r>
    <r>
      <rPr>
        <sz val="7"/>
        <rFont val="Times New Roman"/>
        <family val="1"/>
      </rPr>
      <t xml:space="preserve">   </t>
    </r>
    <r>
      <rPr>
        <sz val="9"/>
        <rFont val="Arial"/>
        <family val="2"/>
      </rPr>
      <t>Otros méritos específicos: Colaborador Extraordinario con nombramiento. Sólo se aceptará CERTIFICADO OFICIAL emitido por la Universidad o Secretaría del Departamento correspondiente.</t>
    </r>
  </si>
  <si>
    <r>
      <t>3.7</t>
    </r>
    <r>
      <rPr>
        <sz val="7"/>
        <rFont val="Times New Roman"/>
        <family val="1"/>
      </rPr>
      <t xml:space="preserve">   </t>
    </r>
    <r>
      <rPr>
        <sz val="9"/>
        <rFont val="Arial"/>
        <family val="2"/>
      </rPr>
      <t>Tutor MIR acreditado y con residente a su cargo. Sólo se aceptará CERTIFICADO OFICIAL emitido por la UNIDAD DOCENTE del SALUD.</t>
    </r>
  </si>
  <si>
    <t>Indicar el número total de publicaciones en cada una de las clasificaciones anteriores</t>
  </si>
  <si>
    <r>
      <t xml:space="preserve">Indique el Número </t>
    </r>
    <r>
      <rPr>
        <b/>
        <u/>
        <sz val="10"/>
        <color rgb="FF00B0F0"/>
        <rFont val="Arial"/>
        <family val="2"/>
      </rPr>
      <t xml:space="preserve">total </t>
    </r>
    <r>
      <rPr>
        <b/>
        <sz val="10"/>
        <color rgb="FF00B0F0"/>
        <rFont val="Arial"/>
        <family val="2"/>
      </rPr>
      <t>de publicaciones por clasificación</t>
    </r>
  </si>
  <si>
    <t>https://vgeconomica.unizar.es/sites/vgeconomica/files/archivos/uxxiec/impresos/ficha_terceros_25.pdf</t>
  </si>
  <si>
    <t>Subtotal Profesor Asociado *TP6</t>
  </si>
  <si>
    <t>Subtotal Profesor Asociado *TP3, ó Profesor Asociado en Ciencias de la Salud. (ASCS)</t>
  </si>
  <si>
    <t>(" ";'Exp. Prof'!G135);"   ";'Exp. Prof'!G136;"   ";'Exp. Prof'!G137;"   ";'Exp. Prof'!G138;"   ";'Exp. Prof'!G139;"   ";'Exp. Prof'!G140;"   ";'Exp. Prof'!G141;"   ";'Exp. Prof'!G142;"   ";'Exp. Prof'!G53;"   ";'Exp. Prof'!G144;"   ";'Exp. Prof'!G145;"   ";'Exp. Prof'!G146;"   ";'Exp. Prof'!G147;"   ";'Exp. Prof'!G148)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</si>
</sst>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Finalizado&quot;;&quot;&quot;;&quot;Vencido&quot;"/>
    <numFmt numFmtId="165" formatCode="dd\-mm\-yy"/>
    <numFmt numFmtId="166" formatCode="#,##0.000"/>
    <numFmt numFmtId="167" formatCode="0.000"/>
    <numFmt numFmtId="168" formatCode="dddd\,\ mmmm\ dd&quot;, &quot;yyyy"/>
  </numFmts>
  <fonts count="63" x14ac:knownFonts="1">
    <font>
      <sz val="10"/>
      <name val="Arial"/>
      <family val="2"/>
    </font>
    <font>
      <sz val="16"/>
      <color indexed="9"/>
      <name val="Century Gothic"/>
      <family val="1"/>
    </font>
    <font>
      <sz val="11"/>
      <color indexed="58"/>
      <name val="Century Gothic"/>
      <family val="1"/>
    </font>
    <font>
      <sz val="11"/>
      <color indexed="63"/>
      <name val="Century Gothic"/>
      <family val="1"/>
    </font>
    <font>
      <sz val="36"/>
      <color indexed="9"/>
      <name val="Century Gothic"/>
      <family val="1"/>
    </font>
    <font>
      <b/>
      <sz val="11"/>
      <color indexed="57"/>
      <name val="Century Gothic"/>
      <family val="2"/>
    </font>
    <font>
      <b/>
      <sz val="11"/>
      <color indexed="10"/>
      <name val="Century Gothic"/>
      <family val="2"/>
    </font>
    <font>
      <b/>
      <sz val="11"/>
      <color indexed="51"/>
      <name val="Century Gothic"/>
      <family val="2"/>
    </font>
    <font>
      <b/>
      <sz val="11"/>
      <color indexed="13"/>
      <name val="Century Gothic"/>
      <family val="2"/>
    </font>
    <font>
      <b/>
      <sz val="24"/>
      <color indexed="57"/>
      <name val="Century Gothic"/>
      <family val="2"/>
    </font>
    <font>
      <sz val="10"/>
      <name val="Lucida Sans"/>
      <family val="2"/>
    </font>
    <font>
      <b/>
      <sz val="11"/>
      <color indexed="8"/>
      <name val="Century Gothic"/>
      <family val="2"/>
    </font>
    <font>
      <sz val="11"/>
      <color indexed="8"/>
      <name val="Century Gothic"/>
      <family val="2"/>
    </font>
    <font>
      <sz val="10"/>
      <color indexed="9"/>
      <name val="Arial"/>
      <family val="2"/>
    </font>
    <font>
      <sz val="11"/>
      <name val="Century Gothic"/>
      <family val="1"/>
    </font>
    <font>
      <sz val="11"/>
      <color indexed="9"/>
      <name val="Century Gothic"/>
      <family val="1"/>
    </font>
    <font>
      <sz val="25"/>
      <color indexed="9"/>
      <name val="Century Gothic"/>
      <family val="1"/>
    </font>
    <font>
      <sz val="18"/>
      <color indexed="9"/>
      <name val="Century Gothic"/>
      <family val="1"/>
    </font>
    <font>
      <b/>
      <sz val="24"/>
      <color indexed="8"/>
      <name val="Century Gothic"/>
      <family val="2"/>
    </font>
    <font>
      <b/>
      <sz val="10"/>
      <name val="Times New Roman"/>
      <family val="1"/>
    </font>
    <font>
      <sz val="10"/>
      <color indexed="58"/>
      <name val="Century Gothic"/>
      <family val="2"/>
    </font>
    <font>
      <sz val="11"/>
      <color indexed="29"/>
      <name val="Century Gothic"/>
      <family val="1"/>
    </font>
    <font>
      <sz val="9"/>
      <name val="Arial"/>
      <family val="2"/>
    </font>
    <font>
      <sz val="12"/>
      <color indexed="58"/>
      <name val="Century Gothic"/>
      <family val="1"/>
    </font>
    <font>
      <b/>
      <sz val="12"/>
      <color indexed="58"/>
      <name val="Century Gothic"/>
      <family val="1"/>
    </font>
    <font>
      <sz val="10"/>
      <name val="Century Gothic"/>
      <family val="1"/>
    </font>
    <font>
      <sz val="10"/>
      <color indexed="58"/>
      <name val="Century Gothic"/>
      <family val="1"/>
    </font>
    <font>
      <b/>
      <sz val="12"/>
      <color indexed="9"/>
      <name val="Century Gothic"/>
      <family val="1"/>
    </font>
    <font>
      <b/>
      <sz val="11"/>
      <color indexed="9"/>
      <name val="Century Gothic"/>
      <family val="1"/>
    </font>
    <font>
      <b/>
      <sz val="36"/>
      <color indexed="9"/>
      <name val="Century Gothic"/>
      <family val="1"/>
    </font>
    <font>
      <b/>
      <sz val="10"/>
      <name val="Arial"/>
      <family val="2"/>
    </font>
    <font>
      <b/>
      <sz val="10"/>
      <color indexed="58"/>
      <name val="Century Gothic"/>
      <family val="1"/>
    </font>
    <font>
      <b/>
      <sz val="9"/>
      <color indexed="58"/>
      <name val="Century Gothic"/>
      <family val="1"/>
    </font>
    <font>
      <b/>
      <sz val="11"/>
      <color indexed="58"/>
      <name val="Century Gothic"/>
      <family val="2"/>
    </font>
    <font>
      <b/>
      <sz val="9"/>
      <color indexed="58"/>
      <name val="Century Gothic"/>
      <family val="2"/>
    </font>
    <font>
      <b/>
      <sz val="11"/>
      <color indexed="58"/>
      <name val="Century Gothic"/>
      <family val="1"/>
    </font>
    <font>
      <sz val="7"/>
      <name val="Arial"/>
      <family val="2"/>
    </font>
    <font>
      <b/>
      <sz val="8.5"/>
      <color indexed="58"/>
      <name val="Century Gothic"/>
      <family val="1"/>
    </font>
    <font>
      <b/>
      <sz val="7"/>
      <color indexed="58"/>
      <name val="Century Gothic"/>
      <family val="1"/>
    </font>
    <font>
      <sz val="10"/>
      <color indexed="58"/>
      <name val="Arial"/>
      <family val="2"/>
    </font>
    <font>
      <b/>
      <sz val="8"/>
      <color indexed="58"/>
      <name val="Century Gothic"/>
      <family val="1"/>
    </font>
    <font>
      <b/>
      <sz val="14"/>
      <color indexed="58"/>
      <name val="Century Gothic"/>
      <family val="1"/>
    </font>
    <font>
      <b/>
      <sz val="20"/>
      <color indexed="58"/>
      <name val="Century Gothic"/>
      <family val="1"/>
    </font>
    <font>
      <sz val="11"/>
      <name val="Arial"/>
      <family val="2"/>
    </font>
    <font>
      <sz val="20"/>
      <name val="Arial"/>
      <family val="2"/>
    </font>
    <font>
      <b/>
      <sz val="9"/>
      <name val="Arial"/>
      <family val="2"/>
    </font>
    <font>
      <b/>
      <sz val="15"/>
      <name val="Arial"/>
      <family val="2"/>
    </font>
    <font>
      <sz val="15"/>
      <name val="Arial"/>
      <family val="2"/>
    </font>
    <font>
      <b/>
      <sz val="13"/>
      <color indexed="58"/>
      <name val="Century Gothic"/>
      <family val="2"/>
    </font>
    <font>
      <b/>
      <sz val="11"/>
      <name val="Century Gothic"/>
      <family val="2"/>
    </font>
    <font>
      <sz val="18"/>
      <name val="Century Gothic"/>
      <family val="1"/>
    </font>
    <font>
      <sz val="11"/>
      <color theme="0"/>
      <name val="Century Gothic"/>
      <family val="1"/>
    </font>
    <font>
      <sz val="10"/>
      <color theme="0"/>
      <name val="Arial"/>
      <family val="2"/>
    </font>
    <font>
      <sz val="30"/>
      <color indexed="9"/>
      <name val="Century Gothic"/>
      <family val="1"/>
    </font>
    <font>
      <sz val="10"/>
      <name val="Arial"/>
      <family val="2"/>
    </font>
    <font>
      <b/>
      <u/>
      <sz val="9.5"/>
      <name val="Arial"/>
      <family val="2"/>
    </font>
    <font>
      <b/>
      <sz val="9.5"/>
      <name val="Arial"/>
      <family val="2"/>
    </font>
    <font>
      <sz val="9.5"/>
      <name val="Arial"/>
      <family val="2"/>
    </font>
    <font>
      <sz val="7"/>
      <name val="Times New Roman"/>
      <family val="1"/>
    </font>
    <font>
      <sz val="9.5"/>
      <name val="Wingdings"/>
      <charset val="2"/>
    </font>
    <font>
      <sz val="10.5"/>
      <name val="Arial"/>
      <family val="2"/>
    </font>
    <font>
      <b/>
      <sz val="10"/>
      <color rgb="FF00B0F0"/>
      <name val="Arial"/>
      <family val="2"/>
    </font>
    <font>
      <b/>
      <u/>
      <sz val="10"/>
      <color rgb="FF00B0F0"/>
      <name val="Arial"/>
      <family val="2"/>
    </font>
  </fonts>
  <fills count="14">
    <fill>
      <patternFill patternType="none"/>
    </fill>
    <fill>
      <patternFill patternType="gray125"/>
    </fill>
    <fill>
      <patternFill patternType="solid">
        <fgColor indexed="60"/>
        <bgColor indexed="16"/>
      </patternFill>
    </fill>
    <fill>
      <patternFill patternType="solid">
        <fgColor indexed="23"/>
        <bgColor indexed="55"/>
      </patternFill>
    </fill>
    <fill>
      <patternFill patternType="solid">
        <fgColor indexed="26"/>
        <bgColor indexed="9"/>
      </patternFill>
    </fill>
    <fill>
      <patternFill patternType="solid">
        <fgColor indexed="29"/>
        <bgColor indexed="45"/>
      </patternFill>
    </fill>
    <fill>
      <patternFill patternType="solid">
        <fgColor indexed="13"/>
        <bgColor indexed="34"/>
      </patternFill>
    </fill>
    <fill>
      <patternFill patternType="solid">
        <fgColor indexed="45"/>
        <bgColor indexed="29"/>
      </patternFill>
    </fill>
    <fill>
      <patternFill patternType="solid">
        <fgColor indexed="9"/>
        <bgColor indexed="26"/>
      </patternFill>
    </fill>
    <fill>
      <patternFill patternType="solid">
        <fgColor rgb="FFFFFF00"/>
        <bgColor indexed="64"/>
      </patternFill>
    </fill>
    <fill>
      <patternFill patternType="solid">
        <fgColor rgb="FFFFFF00"/>
        <bgColor indexed="29"/>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bottom style="thin">
        <color indexed="8"/>
      </bottom>
      <diagonal/>
    </border>
    <border>
      <left style="medium">
        <color indexed="64"/>
      </left>
      <right style="medium">
        <color indexed="64"/>
      </right>
      <top style="thin">
        <color indexed="8"/>
      </top>
      <bottom style="medium">
        <color indexed="64"/>
      </bottom>
      <diagonal/>
    </border>
    <border>
      <left/>
      <right/>
      <top style="thin">
        <color indexed="8"/>
      </top>
      <bottom/>
      <diagonal/>
    </border>
  </borders>
  <cellStyleXfs count="6">
    <xf numFmtId="0" fontId="0" fillId="0" borderId="0"/>
    <xf numFmtId="9" fontId="10" fillId="0" borderId="0" applyFill="0" applyBorder="0" applyProtection="0">
      <alignment horizontal="right" vertical="center" indent="1"/>
    </xf>
    <xf numFmtId="0" fontId="1" fillId="2" borderId="0">
      <alignment horizontal="left" vertical="center" indent="2"/>
    </xf>
    <xf numFmtId="14" fontId="2" fillId="0" borderId="0">
      <alignment horizontal="left" vertical="center" indent="1"/>
    </xf>
    <xf numFmtId="164" fontId="3" fillId="0" borderId="0" applyFill="0" applyBorder="0">
      <alignment horizontal="center" vertical="center"/>
    </xf>
    <xf numFmtId="0" fontId="4" fillId="3" borderId="0" applyNumberFormat="0" applyBorder="0" applyProtection="0">
      <alignment horizontal="left" vertical="center" indent="2"/>
    </xf>
  </cellStyleXfs>
  <cellXfs count="248">
    <xf numFmtId="0" fontId="0" fillId="0" borderId="0" xfId="0"/>
    <xf numFmtId="0" fontId="9" fillId="0" borderId="0" xfId="1" applyNumberFormat="1" applyFont="1" applyFill="1" applyBorder="1" applyProtection="1">
      <alignment horizontal="right" vertical="center" indent="1"/>
      <protection locked="0"/>
    </xf>
    <xf numFmtId="0" fontId="2" fillId="0" borderId="0" xfId="1" applyNumberFormat="1" applyFont="1" applyFill="1" applyBorder="1" applyProtection="1">
      <alignment horizontal="right" vertical="center" indent="1"/>
      <protection locked="0"/>
    </xf>
    <xf numFmtId="0" fontId="0" fillId="0" borderId="1" xfId="0" applyFont="1" applyFill="1" applyBorder="1" applyProtection="1">
      <protection locked="0"/>
    </xf>
    <xf numFmtId="0" fontId="0" fillId="0" borderId="1" xfId="0" applyNumberFormat="1" applyFont="1" applyFill="1" applyBorder="1" applyProtection="1">
      <protection locked="0"/>
    </xf>
    <xf numFmtId="0" fontId="0" fillId="0" borderId="1" xfId="0" applyFont="1" applyBorder="1" applyProtection="1">
      <protection locked="0"/>
    </xf>
    <xf numFmtId="0" fontId="2" fillId="7" borderId="2" xfId="3" applyNumberFormat="1" applyFont="1" applyFill="1" applyBorder="1" applyProtection="1">
      <alignment horizontal="left" vertical="center" indent="1"/>
    </xf>
    <xf numFmtId="1" fontId="2" fillId="7" borderId="2" xfId="3" applyNumberFormat="1" applyFill="1" applyBorder="1" applyProtection="1">
      <alignment horizontal="left" vertical="center" indent="1"/>
    </xf>
    <xf numFmtId="0" fontId="2" fillId="0" borderId="2" xfId="1" applyNumberFormat="1" applyFont="1" applyFill="1" applyBorder="1" applyProtection="1">
      <alignment horizontal="right" vertical="center" indent="1"/>
      <protection locked="0"/>
    </xf>
    <xf numFmtId="14" fontId="0" fillId="0" borderId="1" xfId="0" applyNumberFormat="1" applyFill="1" applyBorder="1" applyProtection="1">
      <protection locked="0"/>
    </xf>
    <xf numFmtId="0" fontId="2" fillId="7" borderId="1" xfId="3" applyNumberFormat="1" applyFont="1" applyFill="1" applyBorder="1" applyProtection="1">
      <alignment horizontal="left" vertical="center" indent="1"/>
    </xf>
    <xf numFmtId="1" fontId="2" fillId="7" borderId="1" xfId="3" applyNumberFormat="1" applyFill="1" applyBorder="1" applyProtection="1">
      <alignment horizontal="left" vertical="center" indent="1"/>
    </xf>
    <xf numFmtId="0" fontId="0" fillId="0" borderId="1" xfId="0" applyBorder="1" applyProtection="1">
      <protection locked="0"/>
    </xf>
    <xf numFmtId="1" fontId="23" fillId="0" borderId="1" xfId="0" applyNumberFormat="1" applyFont="1" applyFill="1" applyBorder="1" applyAlignment="1" applyProtection="1">
      <alignment horizontal="center" vertical="center" wrapText="1"/>
      <protection locked="0"/>
    </xf>
    <xf numFmtId="1" fontId="3" fillId="0" borderId="2" xfId="4" applyNumberFormat="1" applyFill="1" applyBorder="1" applyProtection="1">
      <alignment horizontal="center" vertical="center"/>
      <protection locked="0"/>
    </xf>
    <xf numFmtId="0" fontId="2" fillId="0" borderId="2" xfId="3" applyNumberFormat="1" applyFill="1" applyBorder="1" applyProtection="1">
      <alignment horizontal="left" vertical="center" indent="1"/>
      <protection locked="0"/>
    </xf>
    <xf numFmtId="1" fontId="2" fillId="0" borderId="2" xfId="3" applyNumberFormat="1" applyFill="1" applyBorder="1" applyProtection="1">
      <alignment horizontal="left" vertical="center" indent="1"/>
      <protection locked="0"/>
    </xf>
    <xf numFmtId="0" fontId="2" fillId="0" borderId="1" xfId="3" applyNumberFormat="1" applyFill="1" applyBorder="1" applyProtection="1">
      <alignment horizontal="left" vertical="center" indent="1"/>
      <protection locked="0"/>
    </xf>
    <xf numFmtId="1" fontId="2" fillId="0" borderId="1" xfId="3" applyNumberFormat="1" applyFill="1" applyBorder="1" applyProtection="1">
      <alignment horizontal="left" vertical="center" indent="1"/>
      <protection locked="0"/>
    </xf>
    <xf numFmtId="0" fontId="4" fillId="3" borderId="0" xfId="5" applyNumberFormat="1" applyFont="1" applyBorder="1" applyAlignment="1" applyProtection="1">
      <alignment vertical="center"/>
    </xf>
    <xf numFmtId="0" fontId="15" fillId="3" borderId="0" xfId="5" applyNumberFormat="1" applyFont="1" applyBorder="1" applyAlignment="1" applyProtection="1">
      <alignment vertical="center"/>
    </xf>
    <xf numFmtId="1" fontId="3" fillId="0" borderId="31" xfId="4" applyNumberFormat="1" applyFill="1" applyBorder="1" applyProtection="1">
      <alignment horizontal="center" vertical="center"/>
      <protection locked="0"/>
    </xf>
    <xf numFmtId="1" fontId="3" fillId="0" borderId="3" xfId="4" applyNumberFormat="1" applyFill="1" applyBorder="1" applyProtection="1">
      <alignment horizontal="center" vertical="center"/>
      <protection locked="0"/>
    </xf>
    <xf numFmtId="0" fontId="9" fillId="5" borderId="36" xfId="0" applyNumberFormat="1" applyFont="1" applyFill="1" applyBorder="1" applyAlignment="1" applyProtection="1">
      <alignment horizontal="center" vertical="center"/>
    </xf>
    <xf numFmtId="1" fontId="48" fillId="7" borderId="2" xfId="3" applyNumberFormat="1" applyFont="1" applyFill="1" applyBorder="1" applyProtection="1">
      <alignment horizontal="left" vertical="center" indent="1"/>
    </xf>
    <xf numFmtId="0" fontId="33" fillId="7" borderId="2" xfId="3" applyNumberFormat="1" applyFont="1" applyFill="1" applyBorder="1" applyProtection="1">
      <alignment horizontal="left" vertical="center" indent="1"/>
    </xf>
    <xf numFmtId="166" fontId="2" fillId="7" borderId="11" xfId="3" applyNumberFormat="1" applyFill="1" applyBorder="1" applyProtection="1">
      <alignment horizontal="left" vertical="center" indent="1"/>
    </xf>
    <xf numFmtId="0" fontId="0" fillId="0" borderId="0" xfId="0" applyProtection="1"/>
    <xf numFmtId="0" fontId="18" fillId="5" borderId="37" xfId="0" applyNumberFormat="1" applyFont="1" applyFill="1" applyBorder="1" applyProtection="1"/>
    <xf numFmtId="0" fontId="0" fillId="0" borderId="1" xfId="0" applyFont="1" applyBorder="1" applyProtection="1"/>
    <xf numFmtId="0" fontId="0" fillId="0" borderId="0" xfId="0" applyProtection="1">
      <protection locked="0"/>
    </xf>
    <xf numFmtId="0" fontId="1" fillId="2" borderId="0" xfId="2" applyProtection="1">
      <alignment horizontal="left" vertical="center" indent="2"/>
      <protection locked="0"/>
    </xf>
    <xf numFmtId="0" fontId="0" fillId="0" borderId="0" xfId="0" applyFill="1" applyBorder="1" applyProtection="1">
      <protection locked="0"/>
    </xf>
    <xf numFmtId="14" fontId="2" fillId="0" borderId="0" xfId="3" applyNumberFormat="1" applyFont="1" applyFill="1" applyBorder="1" applyProtection="1">
      <alignment horizontal="left" vertical="center" indent="1"/>
      <protection locked="0"/>
    </xf>
    <xf numFmtId="14" fontId="2" fillId="0" borderId="0" xfId="3" applyNumberFormat="1" applyFill="1" applyBorder="1" applyProtection="1">
      <alignment horizontal="left" vertical="center" indent="1"/>
      <protection locked="0"/>
    </xf>
    <xf numFmtId="0" fontId="9" fillId="0" borderId="0" xfId="3" applyNumberFormat="1" applyFont="1" applyFill="1" applyBorder="1" applyProtection="1">
      <alignment horizontal="left" vertical="center" indent="1"/>
      <protection locked="0"/>
    </xf>
    <xf numFmtId="0" fontId="9" fillId="0" borderId="0" xfId="0" applyNumberFormat="1" applyFont="1" applyFill="1" applyBorder="1" applyAlignment="1" applyProtection="1">
      <alignment horizontal="center" vertical="center"/>
      <protection locked="0"/>
    </xf>
    <xf numFmtId="0" fontId="9" fillId="0" borderId="0" xfId="4" applyNumberFormat="1" applyFont="1" applyFill="1" applyBorder="1" applyProtection="1">
      <alignment horizontal="center" vertical="center"/>
      <protection locked="0"/>
    </xf>
    <xf numFmtId="0" fontId="0" fillId="0" borderId="0" xfId="0" applyFill="1" applyBorder="1" applyProtection="1">
      <protection locked="0" hidden="1"/>
    </xf>
    <xf numFmtId="164" fontId="3" fillId="0" borderId="0" xfId="4" applyNumberFormat="1" applyFill="1" applyBorder="1" applyProtection="1">
      <alignment horizontal="center" vertical="center"/>
      <protection locked="0"/>
    </xf>
    <xf numFmtId="0" fontId="4" fillId="3" borderId="0" xfId="5" applyNumberFormat="1" applyFont="1" applyBorder="1" applyAlignment="1" applyProtection="1">
      <alignment vertical="center"/>
      <protection locked="0"/>
    </xf>
    <xf numFmtId="0" fontId="0" fillId="4" borderId="1" xfId="0" applyFont="1" applyFill="1" applyBorder="1" applyProtection="1">
      <protection locked="0"/>
    </xf>
    <xf numFmtId="0" fontId="0" fillId="0" borderId="5" xfId="0" applyFont="1" applyBorder="1" applyProtection="1">
      <protection locked="0"/>
    </xf>
    <xf numFmtId="0" fontId="0" fillId="0" borderId="4" xfId="0" applyFont="1" applyBorder="1" applyProtection="1">
      <protection locked="0"/>
    </xf>
    <xf numFmtId="1" fontId="0" fillId="0" borderId="4" xfId="0" applyNumberFormat="1" applyFont="1" applyBorder="1" applyProtection="1">
      <protection locked="0"/>
    </xf>
    <xf numFmtId="0" fontId="50" fillId="0" borderId="8" xfId="0" applyFont="1" applyFill="1" applyBorder="1" applyAlignment="1" applyProtection="1">
      <alignment horizontal="right"/>
      <protection locked="0"/>
    </xf>
    <xf numFmtId="0" fontId="15" fillId="0" borderId="0" xfId="0" applyNumberFormat="1" applyFont="1" applyFill="1" applyBorder="1" applyProtection="1">
      <protection locked="0" hidden="1"/>
    </xf>
    <xf numFmtId="0" fontId="6" fillId="6" borderId="1" xfId="0" applyFont="1" applyFill="1" applyBorder="1" applyProtection="1">
      <protection locked="0"/>
    </xf>
    <xf numFmtId="0" fontId="6" fillId="6" borderId="6" xfId="0" applyFont="1" applyFill="1" applyBorder="1" applyProtection="1">
      <protection locked="0"/>
    </xf>
    <xf numFmtId="165" fontId="0" fillId="6" borderId="2" xfId="0" applyNumberFormat="1" applyFill="1" applyBorder="1" applyProtection="1">
      <protection locked="0"/>
    </xf>
    <xf numFmtId="0" fontId="2" fillId="6" borderId="2" xfId="3" applyNumberFormat="1" applyFont="1" applyFill="1" applyBorder="1" applyProtection="1">
      <alignment horizontal="left" vertical="center" indent="1"/>
      <protection locked="0"/>
    </xf>
    <xf numFmtId="1" fontId="2" fillId="6" borderId="2" xfId="3" applyNumberFormat="1" applyFill="1" applyBorder="1" applyProtection="1">
      <alignment horizontal="left" vertical="center" indent="1"/>
      <protection locked="0"/>
    </xf>
    <xf numFmtId="0" fontId="0" fillId="6" borderId="9" xfId="0" applyFill="1" applyBorder="1" applyProtection="1">
      <protection locked="0"/>
    </xf>
    <xf numFmtId="0" fontId="0" fillId="6" borderId="1" xfId="0" applyFill="1" applyBorder="1" applyProtection="1">
      <protection locked="0"/>
    </xf>
    <xf numFmtId="0" fontId="13" fillId="0" borderId="0" xfId="0" applyFont="1" applyFill="1" applyProtection="1">
      <protection locked="0"/>
    </xf>
    <xf numFmtId="0" fontId="0" fillId="6" borderId="6" xfId="0" applyFont="1" applyFill="1" applyBorder="1" applyProtection="1">
      <protection locked="0"/>
    </xf>
    <xf numFmtId="14" fontId="0" fillId="6" borderId="2" xfId="0" applyNumberFormat="1" applyFill="1" applyBorder="1" applyProtection="1">
      <protection locked="0"/>
    </xf>
    <xf numFmtId="0" fontId="0" fillId="6" borderId="0" xfId="0" applyFill="1" applyProtection="1">
      <protection locked="0"/>
    </xf>
    <xf numFmtId="1" fontId="15" fillId="0" borderId="0" xfId="3" applyNumberFormat="1" applyFont="1" applyFill="1" applyBorder="1" applyProtection="1">
      <alignment horizontal="left" vertical="center" indent="1"/>
      <protection locked="0"/>
    </xf>
    <xf numFmtId="0" fontId="19" fillId="0" borderId="0" xfId="0" applyFont="1" applyAlignment="1" applyProtection="1">
      <alignment wrapText="1"/>
      <protection locked="0"/>
    </xf>
    <xf numFmtId="0" fontId="17" fillId="0" borderId="8" xfId="0" applyFont="1" applyFill="1" applyBorder="1" applyProtection="1">
      <protection locked="0"/>
    </xf>
    <xf numFmtId="0" fontId="15" fillId="8" borderId="0" xfId="0" applyNumberFormat="1" applyFont="1" applyFill="1" applyBorder="1" applyProtection="1">
      <protection locked="0" hidden="1"/>
    </xf>
    <xf numFmtId="0" fontId="20" fillId="6" borderId="6" xfId="0" applyFont="1" applyFill="1" applyBorder="1" applyProtection="1">
      <protection locked="0"/>
    </xf>
    <xf numFmtId="0" fontId="30" fillId="0" borderId="1" xfId="0" applyFont="1" applyBorder="1" applyAlignment="1" applyProtection="1">
      <alignment horizontal="center" wrapText="1"/>
      <protection locked="0"/>
    </xf>
    <xf numFmtId="0" fontId="30" fillId="0" borderId="1" xfId="0" applyFont="1" applyBorder="1" applyAlignment="1" applyProtection="1">
      <alignment horizontal="center"/>
      <protection locked="0"/>
    </xf>
    <xf numFmtId="0" fontId="45" fillId="0" borderId="1" xfId="0" applyFont="1" applyBorder="1" applyAlignment="1" applyProtection="1">
      <alignment horizontal="center" wrapText="1"/>
      <protection locked="0"/>
    </xf>
    <xf numFmtId="0" fontId="1" fillId="0" borderId="1" xfId="0" applyFont="1" applyFill="1" applyBorder="1" applyProtection="1">
      <protection locked="0"/>
    </xf>
    <xf numFmtId="0" fontId="18" fillId="5" borderId="1" xfId="0" applyFont="1" applyFill="1" applyBorder="1" applyProtection="1">
      <protection locked="0"/>
    </xf>
    <xf numFmtId="1" fontId="0" fillId="0" borderId="0" xfId="0" applyNumberFormat="1" applyProtection="1">
      <protection locked="0"/>
    </xf>
    <xf numFmtId="0" fontId="0" fillId="8" borderId="0" xfId="0" applyFill="1" applyProtection="1">
      <protection locked="0"/>
    </xf>
    <xf numFmtId="0" fontId="11" fillId="8" borderId="0" xfId="0" applyNumberFormat="1" applyFont="1" applyFill="1" applyBorder="1" applyProtection="1">
      <protection locked="0"/>
    </xf>
    <xf numFmtId="0" fontId="0" fillId="8" borderId="0" xfId="0" applyNumberFormat="1" applyFill="1" applyBorder="1" applyProtection="1">
      <protection locked="0"/>
    </xf>
    <xf numFmtId="0" fontId="15" fillId="0" borderId="8" xfId="0" applyFont="1" applyFill="1" applyBorder="1" applyProtection="1">
      <protection locked="0"/>
    </xf>
    <xf numFmtId="14" fontId="3" fillId="9" borderId="2" xfId="4" applyNumberFormat="1" applyFill="1" applyBorder="1" applyProtection="1">
      <alignment horizontal="center" vertical="center"/>
      <protection locked="0"/>
    </xf>
    <xf numFmtId="1" fontId="25" fillId="10" borderId="2" xfId="0" applyNumberFormat="1" applyFont="1" applyFill="1" applyBorder="1" applyProtection="1">
      <protection locked="0"/>
    </xf>
    <xf numFmtId="0" fontId="2" fillId="10" borderId="2" xfId="3" applyNumberFormat="1" applyFill="1" applyBorder="1" applyProtection="1">
      <alignment horizontal="left" vertical="center" indent="1"/>
      <protection locked="0"/>
    </xf>
    <xf numFmtId="0" fontId="3" fillId="9" borderId="2" xfId="4" applyNumberFormat="1" applyFill="1" applyBorder="1" applyProtection="1">
      <alignment horizontal="center" vertical="center"/>
      <protection locked="0"/>
    </xf>
    <xf numFmtId="0" fontId="3" fillId="9" borderId="2" xfId="4" applyNumberFormat="1" applyFill="1" applyBorder="1" applyAlignment="1" applyProtection="1">
      <alignment horizontal="right" vertical="center"/>
      <protection locked="0"/>
    </xf>
    <xf numFmtId="0" fontId="24" fillId="0" borderId="0" xfId="0" applyNumberFormat="1" applyFont="1" applyFill="1" applyBorder="1" applyProtection="1">
      <protection locked="0"/>
    </xf>
    <xf numFmtId="0" fontId="3" fillId="11" borderId="31" xfId="4" applyNumberFormat="1" applyFill="1" applyBorder="1" applyProtection="1">
      <alignment horizontal="center" vertical="center"/>
      <protection locked="0"/>
    </xf>
    <xf numFmtId="14" fontId="3" fillId="0" borderId="25" xfId="4" applyNumberFormat="1" applyFill="1" applyBorder="1" applyProtection="1">
      <alignment horizontal="center" vertical="center"/>
      <protection locked="0"/>
    </xf>
    <xf numFmtId="0" fontId="3" fillId="0" borderId="25" xfId="4" applyNumberFormat="1" applyFill="1" applyBorder="1" applyProtection="1">
      <alignment horizontal="center" vertical="center"/>
      <protection locked="0"/>
    </xf>
    <xf numFmtId="0" fontId="3" fillId="0" borderId="1" xfId="4" applyNumberFormat="1" applyFill="1" applyBorder="1" applyProtection="1">
      <alignment horizontal="center" vertical="center"/>
      <protection locked="0"/>
    </xf>
    <xf numFmtId="0" fontId="3" fillId="12" borderId="31" xfId="4" applyNumberFormat="1" applyFill="1" applyBorder="1" applyProtection="1">
      <alignment horizontal="center" vertical="center"/>
      <protection locked="0"/>
    </xf>
    <xf numFmtId="14" fontId="3" fillId="0" borderId="4" xfId="4" applyNumberFormat="1" applyFill="1" applyBorder="1" applyProtection="1">
      <alignment horizontal="center" vertical="center"/>
      <protection locked="0"/>
    </xf>
    <xf numFmtId="0" fontId="3" fillId="13" borderId="31" xfId="4" applyNumberFormat="1" applyFill="1" applyBorder="1" applyProtection="1">
      <alignment horizontal="center" vertical="center"/>
      <protection locked="0"/>
    </xf>
    <xf numFmtId="0" fontId="27" fillId="8" borderId="0" xfId="0" applyNumberFormat="1" applyFont="1" applyFill="1" applyBorder="1" applyProtection="1">
      <protection locked="0" hidden="1"/>
    </xf>
    <xf numFmtId="0" fontId="28" fillId="8" borderId="0" xfId="0" applyNumberFormat="1" applyFont="1" applyFill="1" applyBorder="1" applyProtection="1">
      <protection locked="0" hidden="1"/>
    </xf>
    <xf numFmtId="0" fontId="0" fillId="6" borderId="4" xfId="0" applyFill="1" applyBorder="1" applyProtection="1">
      <protection locked="0"/>
    </xf>
    <xf numFmtId="0" fontId="0" fillId="6" borderId="2" xfId="0" applyNumberFormat="1" applyFill="1" applyBorder="1" applyProtection="1">
      <protection locked="0"/>
    </xf>
    <xf numFmtId="0" fontId="2" fillId="6" borderId="2" xfId="3" applyNumberFormat="1" applyFill="1" applyBorder="1" applyProtection="1">
      <alignment horizontal="left" vertical="center" indent="1"/>
      <protection locked="0"/>
    </xf>
    <xf numFmtId="0" fontId="3" fillId="6" borderId="2" xfId="4" applyNumberFormat="1" applyFill="1" applyBorder="1" applyProtection="1">
      <alignment horizontal="center" vertical="center"/>
      <protection locked="0"/>
    </xf>
    <xf numFmtId="0" fontId="4" fillId="0" borderId="0" xfId="5" applyNumberFormat="1" applyFill="1" applyBorder="1" applyAlignment="1" applyProtection="1">
      <alignment horizontal="left" vertical="center" wrapText="1"/>
      <protection locked="0"/>
    </xf>
    <xf numFmtId="0" fontId="29" fillId="0" borderId="1" xfId="5" applyNumberFormat="1" applyFont="1" applyFill="1" applyBorder="1" applyAlignment="1" applyProtection="1">
      <alignment horizontal="left" vertical="center" wrapText="1"/>
      <protection locked="0"/>
    </xf>
    <xf numFmtId="0" fontId="30" fillId="8" borderId="1" xfId="0" applyFont="1" applyFill="1" applyBorder="1" applyAlignment="1" applyProtection="1">
      <alignment horizontal="center"/>
      <protection locked="0" hidden="1"/>
    </xf>
    <xf numFmtId="0" fontId="0" fillId="0" borderId="0" xfId="0" applyFill="1" applyAlignment="1" applyProtection="1">
      <alignment horizontal="left" vertical="center" wrapText="1" indent="1"/>
      <protection locked="0"/>
    </xf>
    <xf numFmtId="0" fontId="0" fillId="0" borderId="0" xfId="0" applyFill="1" applyProtection="1">
      <protection locked="0"/>
    </xf>
    <xf numFmtId="0" fontId="0" fillId="8" borderId="0" xfId="0" applyFill="1" applyBorder="1" applyProtection="1">
      <protection locked="0" hidden="1"/>
    </xf>
    <xf numFmtId="0" fontId="0" fillId="8" borderId="1" xfId="0" applyFill="1" applyBorder="1" applyProtection="1">
      <protection locked="0" hidden="1"/>
    </xf>
    <xf numFmtId="0" fontId="0" fillId="0" borderId="0" xfId="0" applyFont="1" applyAlignment="1" applyProtection="1">
      <alignment horizontal="right" vertical="center" wrapText="1"/>
      <protection locked="0"/>
    </xf>
    <xf numFmtId="0" fontId="15" fillId="0" borderId="0" xfId="0" applyNumberFormat="1" applyFont="1" applyFill="1" applyProtection="1">
      <protection locked="0"/>
    </xf>
    <xf numFmtId="0" fontId="15" fillId="0" borderId="0" xfId="0" applyNumberFormat="1" applyFont="1" applyFill="1" applyBorder="1" applyProtection="1">
      <protection locked="0"/>
    </xf>
    <xf numFmtId="0" fontId="13" fillId="0" borderId="0" xfId="0" applyNumberFormat="1" applyFont="1" applyFill="1" applyProtection="1">
      <protection locked="0"/>
    </xf>
    <xf numFmtId="0" fontId="0" fillId="5" borderId="1" xfId="0" applyFill="1" applyBorder="1" applyProtection="1"/>
    <xf numFmtId="0" fontId="18" fillId="5" borderId="10" xfId="0" applyNumberFormat="1" applyFont="1" applyFill="1" applyBorder="1" applyProtection="1"/>
    <xf numFmtId="0" fontId="15" fillId="8" borderId="0" xfId="0" applyNumberFormat="1" applyFont="1" applyFill="1" applyProtection="1">
      <protection locked="0"/>
    </xf>
    <xf numFmtId="0" fontId="15" fillId="8" borderId="0" xfId="0" applyNumberFormat="1" applyFont="1" applyFill="1" applyBorder="1" applyProtection="1">
      <protection locked="0"/>
    </xf>
    <xf numFmtId="0" fontId="51" fillId="0" borderId="0" xfId="0" applyFont="1" applyFill="1" applyBorder="1" applyProtection="1">
      <protection locked="0"/>
    </xf>
    <xf numFmtId="0" fontId="0" fillId="0" borderId="0" xfId="0" applyNumberFormat="1" applyProtection="1">
      <protection locked="0"/>
    </xf>
    <xf numFmtId="0" fontId="0" fillId="5" borderId="1" xfId="0" applyNumberFormat="1" applyFill="1" applyBorder="1" applyProtection="1"/>
    <xf numFmtId="0" fontId="44" fillId="5" borderId="1" xfId="0" applyNumberFormat="1" applyFont="1" applyFill="1" applyBorder="1" applyProtection="1"/>
    <xf numFmtId="1" fontId="25" fillId="7" borderId="25" xfId="0" applyNumberFormat="1" applyFont="1" applyFill="1" applyBorder="1" applyProtection="1"/>
    <xf numFmtId="0" fontId="2" fillId="7" borderId="26" xfId="3" applyNumberFormat="1" applyFill="1" applyBorder="1" applyProtection="1">
      <alignment horizontal="left" vertical="center" indent="1"/>
    </xf>
    <xf numFmtId="1" fontId="25" fillId="7" borderId="1" xfId="0" applyNumberFormat="1" applyFont="1" applyFill="1" applyBorder="1" applyProtection="1"/>
    <xf numFmtId="0" fontId="2" fillId="7" borderId="2" xfId="3" applyNumberFormat="1" applyFill="1" applyBorder="1" applyProtection="1">
      <alignment horizontal="left" vertical="center" indent="1"/>
    </xf>
    <xf numFmtId="1" fontId="25" fillId="7" borderId="31" xfId="0" applyNumberFormat="1" applyFont="1" applyFill="1" applyBorder="1" applyProtection="1"/>
    <xf numFmtId="0" fontId="2" fillId="7" borderId="31" xfId="3" applyNumberFormat="1" applyFill="1" applyBorder="1" applyProtection="1">
      <alignment horizontal="left" vertical="center" indent="1"/>
    </xf>
    <xf numFmtId="1" fontId="25" fillId="7" borderId="4" xfId="0" applyNumberFormat="1" applyFont="1" applyFill="1" applyBorder="1" applyProtection="1"/>
    <xf numFmtId="0" fontId="2" fillId="7" borderId="3" xfId="3" applyNumberFormat="1" applyFill="1" applyBorder="1" applyProtection="1">
      <alignment horizontal="left" vertical="center" indent="1"/>
    </xf>
    <xf numFmtId="0" fontId="0" fillId="8" borderId="0" xfId="0" applyFill="1" applyProtection="1"/>
    <xf numFmtId="2" fontId="26" fillId="7" borderId="29" xfId="0" applyNumberFormat="1" applyFont="1" applyFill="1" applyBorder="1" applyProtection="1"/>
    <xf numFmtId="2" fontId="26" fillId="7" borderId="32" xfId="0" applyNumberFormat="1" applyFont="1" applyFill="1" applyBorder="1" applyProtection="1"/>
    <xf numFmtId="2" fontId="47" fillId="7" borderId="23" xfId="0" applyNumberFormat="1" applyFont="1" applyFill="1" applyBorder="1" applyProtection="1"/>
    <xf numFmtId="0" fontId="0" fillId="11" borderId="24" xfId="0" applyFont="1" applyFill="1" applyBorder="1" applyAlignment="1" applyProtection="1">
      <alignment wrapText="1"/>
    </xf>
    <xf numFmtId="167" fontId="25" fillId="7" borderId="27" xfId="0" applyNumberFormat="1" applyFont="1" applyFill="1" applyBorder="1" applyProtection="1"/>
    <xf numFmtId="167" fontId="25" fillId="7" borderId="29" xfId="0" applyNumberFormat="1" applyFont="1" applyFill="1" applyBorder="1" applyProtection="1"/>
    <xf numFmtId="2" fontId="26" fillId="7" borderId="35" xfId="0" applyNumberFormat="1" applyFont="1" applyFill="1" applyBorder="1" applyProtection="1"/>
    <xf numFmtId="0" fontId="0" fillId="9" borderId="3" xfId="0" applyFont="1" applyFill="1" applyBorder="1" applyAlignment="1" applyProtection="1">
      <alignment wrapText="1"/>
    </xf>
    <xf numFmtId="0" fontId="0" fillId="11" borderId="34" xfId="0" applyFill="1" applyBorder="1" applyProtection="1"/>
    <xf numFmtId="0" fontId="0" fillId="12" borderId="24" xfId="0" applyFont="1" applyFill="1" applyBorder="1" applyProtection="1"/>
    <xf numFmtId="0" fontId="0" fillId="12" borderId="33" xfId="0" applyFont="1" applyFill="1" applyBorder="1" applyProtection="1"/>
    <xf numFmtId="0" fontId="0" fillId="12" borderId="30" xfId="0" applyFont="1" applyFill="1" applyBorder="1" applyProtection="1"/>
    <xf numFmtId="0" fontId="0" fillId="13" borderId="33" xfId="0" applyFill="1" applyBorder="1" applyProtection="1"/>
    <xf numFmtId="0" fontId="0" fillId="13" borderId="28" xfId="0" applyFill="1" applyBorder="1" applyProtection="1"/>
    <xf numFmtId="0" fontId="0" fillId="13" borderId="34" xfId="0" applyFill="1" applyBorder="1" applyProtection="1"/>
    <xf numFmtId="0" fontId="0" fillId="7" borderId="2" xfId="0" applyNumberFormat="1" applyFill="1" applyBorder="1" applyProtection="1"/>
    <xf numFmtId="0" fontId="0" fillId="7" borderId="2" xfId="0" applyNumberFormat="1" applyFill="1" applyBorder="1" applyAlignment="1" applyProtection="1">
      <alignment wrapText="1"/>
    </xf>
    <xf numFmtId="0" fontId="3" fillId="5" borderId="2" xfId="4" applyNumberFormat="1" applyFill="1" applyBorder="1" applyProtection="1">
      <alignment horizontal="center" vertical="center"/>
    </xf>
    <xf numFmtId="0" fontId="15" fillId="8" borderId="0" xfId="0" applyNumberFormat="1" applyFont="1" applyFill="1" applyBorder="1" applyProtection="1"/>
    <xf numFmtId="0" fontId="46" fillId="7" borderId="2" xfId="0" applyNumberFormat="1" applyFont="1" applyFill="1" applyBorder="1" applyProtection="1"/>
    <xf numFmtId="0" fontId="34" fillId="0" borderId="1" xfId="0" applyFont="1" applyBorder="1" applyAlignment="1" applyProtection="1">
      <alignment horizontal="left" vertical="center" wrapText="1" indent="1"/>
    </xf>
    <xf numFmtId="0" fontId="32" fillId="0" borderId="1" xfId="0" applyFont="1" applyBorder="1" applyAlignment="1" applyProtection="1">
      <alignment horizontal="center" vertical="center" wrapText="1"/>
    </xf>
    <xf numFmtId="1" fontId="0" fillId="0" borderId="1" xfId="0" applyNumberFormat="1" applyBorder="1" applyAlignment="1" applyProtection="1">
      <alignment horizontal="center" vertical="center" wrapText="1"/>
    </xf>
    <xf numFmtId="0" fontId="0" fillId="0" borderId="1" xfId="0"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4" fillId="0" borderId="1" xfId="0" applyFont="1" applyBorder="1" applyAlignment="1" applyProtection="1">
      <alignment horizontal="right" vertical="center" wrapText="1"/>
    </xf>
    <xf numFmtId="0" fontId="32" fillId="0" borderId="1" xfId="0" applyFont="1" applyBorder="1" applyAlignment="1" applyProtection="1">
      <alignment horizontal="left" vertical="center" wrapText="1" indent="1"/>
    </xf>
    <xf numFmtId="1" fontId="35" fillId="0" borderId="1" xfId="0" applyNumberFormat="1" applyFont="1" applyBorder="1" applyAlignment="1" applyProtection="1">
      <alignment horizontal="center" vertical="center" wrapText="1"/>
    </xf>
    <xf numFmtId="1" fontId="32" fillId="0" borderId="1" xfId="0" applyNumberFormat="1" applyFont="1" applyBorder="1" applyAlignment="1" applyProtection="1">
      <alignment horizontal="left" vertical="center" wrapText="1" indent="1"/>
    </xf>
    <xf numFmtId="0" fontId="0" fillId="0" borderId="1" xfId="0" applyFont="1" applyBorder="1" applyAlignment="1" applyProtection="1"/>
    <xf numFmtId="1" fontId="31" fillId="0" borderId="1" xfId="0" applyNumberFormat="1" applyFont="1" applyBorder="1" applyAlignment="1" applyProtection="1">
      <alignment horizontal="center" vertical="center" wrapText="1"/>
    </xf>
    <xf numFmtId="167" fontId="35" fillId="0" borderId="1" xfId="0" applyNumberFormat="1"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36" fillId="0" borderId="3" xfId="0" applyFont="1" applyBorder="1" applyAlignment="1" applyProtection="1">
      <alignment horizontal="left" vertical="center" wrapText="1" indent="1"/>
    </xf>
    <xf numFmtId="0" fontId="37" fillId="0" borderId="1" xfId="0" applyFont="1" applyBorder="1" applyAlignment="1" applyProtection="1">
      <alignment horizontal="left" vertical="center" wrapText="1" indent="1"/>
    </xf>
    <xf numFmtId="1" fontId="24" fillId="0" borderId="2" xfId="0" applyNumberFormat="1" applyFont="1" applyBorder="1" applyAlignment="1" applyProtection="1">
      <alignment horizontal="right" vertical="center" wrapText="1"/>
    </xf>
    <xf numFmtId="1" fontId="31" fillId="0" borderId="2" xfId="0" applyNumberFormat="1" applyFont="1" applyBorder="1" applyAlignment="1" applyProtection="1">
      <alignment horizontal="center" vertical="center" wrapText="1"/>
    </xf>
    <xf numFmtId="2" fontId="35" fillId="0" borderId="2" xfId="0" applyNumberFormat="1" applyFont="1" applyBorder="1" applyAlignment="1" applyProtection="1">
      <alignment horizontal="center" vertical="center" wrapText="1"/>
    </xf>
    <xf numFmtId="1" fontId="35" fillId="0" borderId="2" xfId="0" applyNumberFormat="1" applyFont="1" applyBorder="1" applyAlignment="1" applyProtection="1">
      <alignment horizontal="center" vertical="center" wrapText="1"/>
    </xf>
    <xf numFmtId="1" fontId="31" fillId="0" borderId="3" xfId="0" applyNumberFormat="1" applyFont="1" applyBorder="1" applyAlignment="1" applyProtection="1">
      <alignment horizontal="center" vertical="center" wrapText="1"/>
    </xf>
    <xf numFmtId="2" fontId="35" fillId="0" borderId="3" xfId="0" applyNumberFormat="1" applyFont="1" applyBorder="1" applyAlignment="1" applyProtection="1">
      <alignment horizontal="center" vertical="center" wrapText="1"/>
    </xf>
    <xf numFmtId="1" fontId="35" fillId="0" borderId="3" xfId="0" applyNumberFormat="1" applyFont="1" applyBorder="1" applyAlignment="1" applyProtection="1">
      <alignment horizontal="center" vertical="center" wrapText="1"/>
    </xf>
    <xf numFmtId="0" fontId="31" fillId="0" borderId="4" xfId="0" applyFont="1" applyBorder="1" applyAlignment="1" applyProtection="1">
      <alignment vertical="center" wrapText="1"/>
    </xf>
    <xf numFmtId="0" fontId="39" fillId="0" borderId="5" xfId="0" applyFont="1" applyBorder="1" applyAlignment="1" applyProtection="1">
      <alignment horizontal="left" vertical="center" wrapText="1" indent="1"/>
    </xf>
    <xf numFmtId="1" fontId="31" fillId="0" borderId="4" xfId="0" applyNumberFormat="1" applyFont="1" applyBorder="1" applyAlignment="1" applyProtection="1">
      <alignment horizontal="center" vertical="center" wrapText="1"/>
    </xf>
    <xf numFmtId="2" fontId="35" fillId="0" borderId="4" xfId="0" applyNumberFormat="1" applyFont="1" applyBorder="1" applyAlignment="1" applyProtection="1">
      <alignment horizontal="center" vertical="center" wrapText="1"/>
    </xf>
    <xf numFmtId="1" fontId="35" fillId="0" borderId="4" xfId="0" applyNumberFormat="1" applyFont="1" applyBorder="1" applyAlignment="1" applyProtection="1">
      <alignment horizontal="center" vertical="center" wrapText="1"/>
    </xf>
    <xf numFmtId="1" fontId="31" fillId="0" borderId="15" xfId="0" applyNumberFormat="1" applyFont="1" applyBorder="1" applyAlignment="1" applyProtection="1">
      <alignment horizontal="center" vertical="center" wrapText="1"/>
    </xf>
    <xf numFmtId="0" fontId="0" fillId="0" borderId="14" xfId="0" applyBorder="1" applyProtection="1"/>
    <xf numFmtId="1" fontId="31" fillId="0" borderId="16" xfId="0" applyNumberFormat="1" applyFont="1" applyBorder="1" applyAlignment="1" applyProtection="1">
      <alignment horizontal="center" vertical="center" wrapText="1"/>
    </xf>
    <xf numFmtId="2" fontId="31" fillId="0" borderId="1" xfId="0" applyNumberFormat="1" applyFont="1" applyBorder="1" applyAlignment="1" applyProtection="1">
      <alignment horizontal="center" vertical="center" wrapText="1"/>
    </xf>
    <xf numFmtId="1" fontId="31" fillId="0" borderId="17" xfId="0" applyNumberFormat="1" applyFont="1" applyBorder="1" applyAlignment="1" applyProtection="1">
      <alignment horizontal="center" vertical="center" wrapText="1"/>
    </xf>
    <xf numFmtId="1" fontId="31" fillId="0" borderId="18" xfId="0" applyNumberFormat="1" applyFont="1" applyBorder="1" applyAlignment="1" applyProtection="1">
      <alignment horizontal="center" vertical="center" wrapText="1"/>
    </xf>
    <xf numFmtId="2" fontId="24" fillId="0" borderId="2" xfId="0" applyNumberFormat="1" applyFont="1" applyBorder="1" applyAlignment="1" applyProtection="1">
      <alignment vertical="center" wrapText="1"/>
    </xf>
    <xf numFmtId="167" fontId="42" fillId="0" borderId="7" xfId="0" applyNumberFormat="1" applyFont="1" applyBorder="1" applyAlignment="1" applyProtection="1">
      <alignment horizontal="center" vertical="center" wrapText="1"/>
    </xf>
    <xf numFmtId="0" fontId="0" fillId="0" borderId="1" xfId="0" applyNumberFormat="1" applyFont="1" applyFill="1" applyBorder="1" applyAlignment="1" applyProtection="1">
      <alignment wrapText="1"/>
    </xf>
    <xf numFmtId="0" fontId="0" fillId="6" borderId="1" xfId="0" applyFill="1" applyBorder="1" applyProtection="1"/>
    <xf numFmtId="0" fontId="21" fillId="5" borderId="0" xfId="0" applyFont="1" applyFill="1" applyBorder="1" applyProtection="1"/>
    <xf numFmtId="0" fontId="52" fillId="0" borderId="0" xfId="0" applyFont="1" applyProtection="1">
      <protection locked="0"/>
    </xf>
    <xf numFmtId="0" fontId="55" fillId="0" borderId="0" xfId="0" applyFont="1" applyAlignment="1">
      <alignment horizontal="left" vertical="center" indent="1"/>
    </xf>
    <xf numFmtId="0" fontId="22" fillId="0" borderId="0" xfId="0" applyFont="1" applyAlignment="1">
      <alignment vertical="center"/>
    </xf>
    <xf numFmtId="0" fontId="57" fillId="0" borderId="0" xfId="0" applyFont="1" applyAlignment="1">
      <alignment horizontal="left" vertical="center" indent="3"/>
    </xf>
    <xf numFmtId="0" fontId="54" fillId="0" borderId="0" xfId="0" applyFont="1" applyAlignment="1">
      <alignment vertical="center"/>
    </xf>
    <xf numFmtId="0" fontId="59" fillId="0" borderId="0" xfId="0" applyFont="1" applyAlignment="1">
      <alignment horizontal="justify" vertical="center"/>
    </xf>
    <xf numFmtId="0" fontId="57" fillId="0" borderId="0" xfId="0" applyFont="1" applyAlignment="1">
      <alignment horizontal="justify" vertical="center"/>
    </xf>
    <xf numFmtId="0" fontId="22" fillId="0" borderId="0" xfId="0" applyFont="1" applyAlignment="1">
      <alignment horizontal="left" vertical="center" indent="1"/>
    </xf>
    <xf numFmtId="0" fontId="60" fillId="0" borderId="0" xfId="0" applyFont="1" applyAlignment="1">
      <alignment vertical="center"/>
    </xf>
    <xf numFmtId="0" fontId="22" fillId="0" borderId="0" xfId="0" applyFont="1" applyAlignment="1">
      <alignment horizontal="justify" vertical="center"/>
    </xf>
    <xf numFmtId="0" fontId="57" fillId="0" borderId="0" xfId="0" applyFont="1" applyAlignment="1">
      <alignment vertical="center"/>
    </xf>
    <xf numFmtId="0" fontId="22" fillId="0" borderId="0" xfId="0" applyFont="1" applyAlignment="1">
      <alignment horizontal="left" vertical="center" indent="2"/>
    </xf>
    <xf numFmtId="0" fontId="45" fillId="0" borderId="0" xfId="0" applyFont="1" applyAlignment="1">
      <alignment vertical="center"/>
    </xf>
    <xf numFmtId="0" fontId="61" fillId="8" borderId="1" xfId="0" applyFont="1" applyFill="1" applyBorder="1" applyAlignment="1" applyProtection="1">
      <alignment horizontal="center" wrapText="1"/>
      <protection locked="0" hidden="1"/>
    </xf>
    <xf numFmtId="2" fontId="0" fillId="0" borderId="0" xfId="0" applyNumberFormat="1" applyFill="1" applyBorder="1" applyProtection="1"/>
    <xf numFmtId="14" fontId="3" fillId="0" borderId="1" xfId="4" applyNumberFormat="1" applyFill="1" applyBorder="1" applyProtection="1">
      <alignment horizontal="center" vertical="center"/>
      <protection locked="0"/>
    </xf>
    <xf numFmtId="0" fontId="4" fillId="3" borderId="0" xfId="5" applyNumberFormat="1" applyFont="1" applyBorder="1" applyProtection="1">
      <alignment horizontal="left" vertical="center" indent="2"/>
      <protection locked="0"/>
    </xf>
    <xf numFmtId="0" fontId="14" fillId="6" borderId="0" xfId="0" applyFont="1" applyFill="1" applyBorder="1" applyAlignment="1" applyProtection="1">
      <alignment horizontal="center" vertical="center" wrapText="1"/>
      <protection locked="0"/>
    </xf>
    <xf numFmtId="0" fontId="16" fillId="3" borderId="0" xfId="5" applyNumberFormat="1" applyFont="1" applyBorder="1" applyAlignment="1" applyProtection="1">
      <alignment horizontal="left" vertical="center" wrapText="1" indent="2"/>
      <protection locked="0"/>
    </xf>
    <xf numFmtId="0" fontId="0" fillId="6" borderId="0" xfId="0" applyFont="1" applyFill="1" applyBorder="1" applyAlignment="1" applyProtection="1">
      <alignment horizontal="left" vertical="center" wrapText="1"/>
      <protection locked="0"/>
    </xf>
    <xf numFmtId="0" fontId="16" fillId="3" borderId="0" xfId="5" applyNumberFormat="1" applyFont="1" applyBorder="1" applyProtection="1">
      <alignment horizontal="left" vertical="center" indent="2"/>
      <protection locked="0"/>
    </xf>
    <xf numFmtId="0" fontId="4" fillId="3" borderId="0" xfId="5" applyNumberFormat="1" applyFont="1" applyBorder="1" applyAlignment="1" applyProtection="1">
      <alignment horizontal="left" vertical="center" indent="2"/>
      <protection locked="0"/>
    </xf>
    <xf numFmtId="0" fontId="53" fillId="3" borderId="0" xfId="5" applyNumberFormat="1" applyFont="1" applyBorder="1" applyProtection="1">
      <alignment horizontal="left" vertical="center" indent="2"/>
      <protection locked="0"/>
    </xf>
    <xf numFmtId="0" fontId="4" fillId="3" borderId="0" xfId="5" applyNumberFormat="1" applyFont="1" applyBorder="1" applyAlignment="1" applyProtection="1">
      <alignment horizontal="left" vertical="center" wrapText="1"/>
      <protection locked="0"/>
    </xf>
    <xf numFmtId="0" fontId="0" fillId="0" borderId="9" xfId="0" applyBorder="1" applyAlignment="1" applyProtection="1">
      <alignment horizontal="center" vertical="center" wrapText="1"/>
    </xf>
    <xf numFmtId="0" fontId="0" fillId="0" borderId="7" xfId="0" applyBorder="1" applyAlignment="1" applyProtection="1">
      <alignment horizontal="center" vertical="center" wrapText="1"/>
    </xf>
    <xf numFmtId="0" fontId="32" fillId="0" borderId="0" xfId="0" applyFont="1" applyBorder="1" applyAlignment="1" applyProtection="1">
      <alignment horizontal="right" vertical="center" wrapText="1" indent="1"/>
      <protection locked="0"/>
    </xf>
    <xf numFmtId="0" fontId="32" fillId="0" borderId="0" xfId="0" applyFont="1" applyBorder="1" applyAlignment="1" applyProtection="1">
      <alignment horizontal="left" vertical="center" wrapText="1" indent="1"/>
      <protection locked="0"/>
    </xf>
    <xf numFmtId="0" fontId="0" fillId="0" borderId="0" xfId="0" applyFill="1" applyBorder="1" applyAlignment="1" applyProtection="1">
      <alignment horizontal="right" vertical="center" wrapText="1" indent="1"/>
      <protection locked="0"/>
    </xf>
    <xf numFmtId="0" fontId="0" fillId="0" borderId="0" xfId="0" applyFill="1" applyBorder="1" applyAlignment="1" applyProtection="1">
      <alignment horizontal="left" vertical="center" wrapText="1" indent="1"/>
      <protection locked="0"/>
    </xf>
    <xf numFmtId="1" fontId="31" fillId="0" borderId="19" xfId="0" applyNumberFormat="1" applyFont="1" applyBorder="1" applyAlignment="1" applyProtection="1">
      <alignment horizontal="center" vertical="center" wrapText="1"/>
    </xf>
    <xf numFmtId="1" fontId="31" fillId="0" borderId="20" xfId="0" applyNumberFormat="1" applyFont="1" applyBorder="1" applyAlignment="1" applyProtection="1">
      <alignment horizontal="center" vertical="center" wrapText="1"/>
    </xf>
    <xf numFmtId="0" fontId="0" fillId="0" borderId="1" xfId="0" applyBorder="1" applyAlignment="1" applyProtection="1">
      <alignment horizontal="left" vertical="center" wrapText="1" indent="1"/>
      <protection locked="0"/>
    </xf>
    <xf numFmtId="0" fontId="41" fillId="0" borderId="1" xfId="0" applyFont="1" applyBorder="1" applyAlignment="1" applyProtection="1">
      <alignment horizontal="left" vertical="center" wrapText="1" indent="1"/>
    </xf>
    <xf numFmtId="0" fontId="41" fillId="0" borderId="9" xfId="0" applyFont="1" applyBorder="1" applyAlignment="1" applyProtection="1">
      <alignment horizontal="left" vertical="center" wrapText="1" indent="1"/>
    </xf>
    <xf numFmtId="0" fontId="0" fillId="0" borderId="0" xfId="0" applyFont="1" applyBorder="1" applyAlignment="1" applyProtection="1">
      <alignment horizontal="justify" vertical="center" wrapText="1"/>
    </xf>
    <xf numFmtId="168" fontId="0" fillId="0" borderId="0" xfId="0" applyNumberFormat="1" applyBorder="1" applyAlignment="1" applyProtection="1">
      <alignment horizontal="left" vertical="center" wrapText="1"/>
      <protection locked="0"/>
    </xf>
    <xf numFmtId="0" fontId="35" fillId="6" borderId="1" xfId="0"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wrapText="1"/>
    </xf>
    <xf numFmtId="1" fontId="24" fillId="0" borderId="21" xfId="0" applyNumberFormat="1" applyFont="1" applyBorder="1" applyAlignment="1" applyProtection="1">
      <alignment horizontal="center" vertical="center" wrapText="1"/>
    </xf>
    <xf numFmtId="1" fontId="24" fillId="0" borderId="22" xfId="0" applyNumberFormat="1"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1" fillId="0" borderId="0" xfId="0" applyFont="1" applyBorder="1" applyAlignment="1" applyProtection="1">
      <alignment horizontal="center" vertical="center" wrapText="1"/>
    </xf>
    <xf numFmtId="0" fontId="33" fillId="6" borderId="1" xfId="0" applyFont="1" applyFill="1" applyBorder="1" applyAlignment="1" applyProtection="1">
      <alignment horizontal="left" vertical="center" wrapText="1" indent="1"/>
    </xf>
    <xf numFmtId="0" fontId="32" fillId="0" borderId="1" xfId="0" applyFont="1" applyBorder="1" applyAlignment="1" applyProtection="1">
      <alignment horizontal="left" vertical="center" wrapText="1" indent="1"/>
    </xf>
    <xf numFmtId="0" fontId="32" fillId="0" borderId="7" xfId="0" applyFont="1" applyBorder="1" applyAlignment="1" applyProtection="1">
      <alignment horizontal="left" vertical="center" wrapText="1" indent="1"/>
    </xf>
    <xf numFmtId="0" fontId="31" fillId="0" borderId="11" xfId="0" applyFont="1" applyBorder="1" applyAlignment="1" applyProtection="1">
      <alignment horizontal="center" vertical="center" wrapText="1"/>
    </xf>
    <xf numFmtId="0" fontId="31" fillId="0" borderId="6" xfId="0" applyFont="1" applyBorder="1" applyAlignment="1" applyProtection="1">
      <alignment horizontal="center" vertical="center" wrapText="1"/>
    </xf>
    <xf numFmtId="0" fontId="31" fillId="0" borderId="12" xfId="0" applyFont="1" applyBorder="1" applyAlignment="1" applyProtection="1">
      <alignment horizontal="center" vertical="center" wrapText="1"/>
    </xf>
    <xf numFmtId="0" fontId="31" fillId="0" borderId="13" xfId="0" applyFont="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0" fontId="37" fillId="0" borderId="4"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35" fillId="6" borderId="1" xfId="0" applyFont="1" applyFill="1" applyBorder="1" applyAlignment="1" applyProtection="1">
      <alignment horizontal="left" vertical="center" wrapText="1" indent="1"/>
    </xf>
    <xf numFmtId="0" fontId="40" fillId="0" borderId="2" xfId="0" applyFont="1" applyBorder="1" applyAlignment="1" applyProtection="1">
      <alignment horizontal="center" vertical="center" wrapText="1"/>
    </xf>
    <xf numFmtId="0" fontId="40" fillId="0" borderId="4" xfId="0" applyFont="1" applyBorder="1" applyAlignment="1" applyProtection="1">
      <alignment horizontal="center" vertical="center" wrapText="1"/>
    </xf>
    <xf numFmtId="0" fontId="24" fillId="0" borderId="9" xfId="0" applyFont="1" applyBorder="1" applyAlignment="1" applyProtection="1">
      <alignment horizontal="center" vertical="center" wrapText="1"/>
    </xf>
    <xf numFmtId="0" fontId="24" fillId="0" borderId="10" xfId="0" applyFont="1" applyBorder="1" applyAlignment="1" applyProtection="1">
      <alignment horizontal="center" vertical="center" wrapText="1"/>
    </xf>
    <xf numFmtId="0" fontId="24" fillId="0" borderId="7" xfId="0" applyFont="1" applyBorder="1" applyAlignment="1" applyProtection="1">
      <alignment horizontal="center" vertical="center" wrapText="1"/>
    </xf>
    <xf numFmtId="0" fontId="0" fillId="0" borderId="1" xfId="0" applyBorder="1" applyAlignment="1" applyProtection="1">
      <alignment horizontal="left" vertical="center" wrapText="1" indent="1"/>
    </xf>
    <xf numFmtId="0" fontId="0" fillId="0" borderId="7" xfId="0" applyFont="1" applyBorder="1" applyAlignment="1" applyProtection="1">
      <alignment horizontal="left" vertical="center" wrapText="1" indent="1"/>
    </xf>
    <xf numFmtId="0" fontId="32" fillId="6" borderId="1" xfId="0" applyFont="1" applyFill="1" applyBorder="1" applyAlignment="1" applyProtection="1">
      <alignment horizontal="center" vertical="center" wrapText="1"/>
    </xf>
    <xf numFmtId="167" fontId="35" fillId="0" borderId="1" xfId="0" applyNumberFormat="1" applyFont="1" applyBorder="1" applyAlignment="1" applyProtection="1">
      <alignment horizontal="center" vertical="center" wrapText="1"/>
    </xf>
    <xf numFmtId="0" fontId="43" fillId="6" borderId="1" xfId="0" applyFont="1" applyFill="1" applyBorder="1" applyAlignment="1" applyProtection="1">
      <alignment horizontal="left" vertical="center" wrapText="1" indent="1"/>
    </xf>
  </cellXfs>
  <cellStyles count="6">
    <cellStyle name="Año del calendario" xfId="2"/>
    <cellStyle name="Excel Built-in Title" xfId="5"/>
    <cellStyle name="Fecha" xfId="3"/>
    <cellStyle name="Finalizado o vencido" xfId="4"/>
    <cellStyle name="Normal" xfId="0" builtinId="0"/>
    <cellStyle name="Porcentaj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67898A"/>
      <rgbColor rgb="009999FF"/>
      <rgbColor rgb="00993366"/>
      <rgbColor rgb="00EEEEEE"/>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38F8D"/>
      <rgbColor rgb="00CC99FF"/>
      <rgbColor rgb="00FFCC99"/>
      <rgbColor rgb="003366FF"/>
      <rgbColor rgb="0065ACB3"/>
      <rgbColor rgb="0099CC00"/>
      <rgbColor rgb="00FFCC00"/>
      <rgbColor rgb="00FF9900"/>
      <rgbColor rgb="00FF6600"/>
      <rgbColor rgb="004B866D"/>
      <rgbColor rgb="005F9C9D"/>
      <rgbColor rgb="00003366"/>
      <rgbColor rgb="00339966"/>
      <rgbColor rgb="000D0D0D"/>
      <rgbColor rgb="00333300"/>
      <rgbColor rgb="00B01513"/>
      <rgbColor rgb="00993366"/>
      <rgbColor rgb="00333399"/>
      <rgbColor rgb="002A515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333375</xdr:colOff>
      <xdr:row>0</xdr:row>
      <xdr:rowOff>371475</xdr:rowOff>
    </xdr:from>
    <xdr:to>
      <xdr:col>8</xdr:col>
      <xdr:colOff>1066800</xdr:colOff>
      <xdr:row>1</xdr:row>
      <xdr:rowOff>904875</xdr:rowOff>
    </xdr:to>
    <xdr:sp macro="" textlink="">
      <xdr:nvSpPr>
        <xdr:cNvPr id="1025" name="Lista de tareas pendientes anual"/>
        <xdr:cNvSpPr>
          <a:spLocks noChangeArrowheads="1"/>
        </xdr:cNvSpPr>
      </xdr:nvSpPr>
      <xdr:spPr bwMode="auto">
        <a:xfrm>
          <a:off x="20812125" y="371475"/>
          <a:ext cx="733425" cy="914400"/>
        </a:xfrm>
        <a:prstGeom prst="rect">
          <a:avLst/>
        </a:prstGeom>
        <a:solidFill>
          <a:srgbClr val="B01513"/>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1066800</xdr:colOff>
      <xdr:row>0</xdr:row>
      <xdr:rowOff>0</xdr:rowOff>
    </xdr:from>
    <xdr:to>
      <xdr:col>9</xdr:col>
      <xdr:colOff>57150</xdr:colOff>
      <xdr:row>0</xdr:row>
      <xdr:rowOff>381000</xdr:rowOff>
    </xdr:to>
    <xdr:sp macro="" textlink="">
      <xdr:nvSpPr>
        <xdr:cNvPr id="1026" name="Lista de tareas pendientes anual"/>
        <xdr:cNvSpPr>
          <a:spLocks noChangeArrowheads="1"/>
        </xdr:cNvSpPr>
      </xdr:nvSpPr>
      <xdr:spPr bwMode="auto">
        <a:xfrm>
          <a:off x="21545550" y="0"/>
          <a:ext cx="190500" cy="381000"/>
        </a:xfrm>
        <a:prstGeom prst="rect">
          <a:avLst/>
        </a:prstGeom>
        <a:solidFill>
          <a:srgbClr val="FFFFFF"/>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0</xdr:row>
      <xdr:rowOff>371475</xdr:rowOff>
    </xdr:from>
    <xdr:to>
      <xdr:col>4</xdr:col>
      <xdr:colOff>1066800</xdr:colOff>
      <xdr:row>1</xdr:row>
      <xdr:rowOff>904875</xdr:rowOff>
    </xdr:to>
    <xdr:sp macro="" textlink="">
      <xdr:nvSpPr>
        <xdr:cNvPr id="2059" name="Lista de tareas pendientes anual"/>
        <xdr:cNvSpPr>
          <a:spLocks noChangeArrowheads="1"/>
        </xdr:cNvSpPr>
      </xdr:nvSpPr>
      <xdr:spPr bwMode="auto">
        <a:xfrm>
          <a:off x="11553825" y="371475"/>
          <a:ext cx="733425" cy="914400"/>
        </a:xfrm>
        <a:prstGeom prst="rect">
          <a:avLst/>
        </a:prstGeom>
        <a:solidFill>
          <a:srgbClr val="B01513"/>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1066800</xdr:colOff>
      <xdr:row>0</xdr:row>
      <xdr:rowOff>0</xdr:rowOff>
    </xdr:from>
    <xdr:to>
      <xdr:col>5</xdr:col>
      <xdr:colOff>0</xdr:colOff>
      <xdr:row>0</xdr:row>
      <xdr:rowOff>381000</xdr:rowOff>
    </xdr:to>
    <xdr:sp macro="" textlink="">
      <xdr:nvSpPr>
        <xdr:cNvPr id="2060" name="Lista de tareas pendientes anual"/>
        <xdr:cNvSpPr>
          <a:spLocks noChangeArrowheads="1"/>
        </xdr:cNvSpPr>
      </xdr:nvSpPr>
      <xdr:spPr bwMode="auto">
        <a:xfrm>
          <a:off x="12287250" y="0"/>
          <a:ext cx="190500" cy="381000"/>
        </a:xfrm>
        <a:prstGeom prst="rect">
          <a:avLst/>
        </a:prstGeom>
        <a:solidFill>
          <a:srgbClr val="FFFFFF"/>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1066800</xdr:colOff>
      <xdr:row>0</xdr:row>
      <xdr:rowOff>0</xdr:rowOff>
    </xdr:from>
    <xdr:to>
      <xdr:col>9</xdr:col>
      <xdr:colOff>28575</xdr:colOff>
      <xdr:row>0</xdr:row>
      <xdr:rowOff>381000</xdr:rowOff>
    </xdr:to>
    <xdr:sp macro="" textlink="">
      <xdr:nvSpPr>
        <xdr:cNvPr id="3082" name="Lista de tareas pendientes anual"/>
        <xdr:cNvSpPr>
          <a:spLocks noChangeArrowheads="1"/>
        </xdr:cNvSpPr>
      </xdr:nvSpPr>
      <xdr:spPr bwMode="auto">
        <a:xfrm>
          <a:off x="12011025" y="0"/>
          <a:ext cx="1276350" cy="381000"/>
        </a:xfrm>
        <a:prstGeom prst="rect">
          <a:avLst/>
        </a:prstGeom>
        <a:solidFill>
          <a:srgbClr val="FFFFFF"/>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381000</xdr:colOff>
      <xdr:row>0</xdr:row>
      <xdr:rowOff>371475</xdr:rowOff>
    </xdr:from>
    <xdr:to>
      <xdr:col>8</xdr:col>
      <xdr:colOff>1066800</xdr:colOff>
      <xdr:row>1</xdr:row>
      <xdr:rowOff>904875</xdr:rowOff>
    </xdr:to>
    <xdr:sp macro="" textlink="">
      <xdr:nvSpPr>
        <xdr:cNvPr id="4106" name="Lista de tareas pendientes anual"/>
        <xdr:cNvSpPr>
          <a:spLocks noChangeArrowheads="1"/>
        </xdr:cNvSpPr>
      </xdr:nvSpPr>
      <xdr:spPr bwMode="auto">
        <a:xfrm>
          <a:off x="11753850" y="371475"/>
          <a:ext cx="685800" cy="914400"/>
        </a:xfrm>
        <a:prstGeom prst="rect">
          <a:avLst/>
        </a:prstGeom>
        <a:solidFill>
          <a:srgbClr val="B01513"/>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1066800</xdr:colOff>
      <xdr:row>0</xdr:row>
      <xdr:rowOff>0</xdr:rowOff>
    </xdr:from>
    <xdr:to>
      <xdr:col>9</xdr:col>
      <xdr:colOff>28575</xdr:colOff>
      <xdr:row>0</xdr:row>
      <xdr:rowOff>381000</xdr:rowOff>
    </xdr:to>
    <xdr:sp macro="" textlink="">
      <xdr:nvSpPr>
        <xdr:cNvPr id="4107" name="Lista de tareas pendientes anual"/>
        <xdr:cNvSpPr>
          <a:spLocks noChangeArrowheads="1"/>
        </xdr:cNvSpPr>
      </xdr:nvSpPr>
      <xdr:spPr bwMode="auto">
        <a:xfrm>
          <a:off x="12439650" y="0"/>
          <a:ext cx="1276350" cy="381000"/>
        </a:xfrm>
        <a:prstGeom prst="rect">
          <a:avLst/>
        </a:prstGeom>
        <a:solidFill>
          <a:srgbClr val="FFFFFF"/>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xdr:colOff>
      <xdr:row>0</xdr:row>
      <xdr:rowOff>371475</xdr:rowOff>
    </xdr:from>
    <xdr:to>
      <xdr:col>5</xdr:col>
      <xdr:colOff>1066800</xdr:colOff>
      <xdr:row>1</xdr:row>
      <xdr:rowOff>904875</xdr:rowOff>
    </xdr:to>
    <xdr:sp macro="" textlink="">
      <xdr:nvSpPr>
        <xdr:cNvPr id="5121" name="Lista de tareas pendientes anual"/>
        <xdr:cNvSpPr>
          <a:spLocks noChangeArrowheads="1"/>
        </xdr:cNvSpPr>
      </xdr:nvSpPr>
      <xdr:spPr bwMode="auto">
        <a:xfrm>
          <a:off x="8858250" y="371475"/>
          <a:ext cx="1038225" cy="914400"/>
        </a:xfrm>
        <a:prstGeom prst="rect">
          <a:avLst/>
        </a:prstGeom>
        <a:solidFill>
          <a:srgbClr val="B01513"/>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1066800</xdr:colOff>
      <xdr:row>0</xdr:row>
      <xdr:rowOff>0</xdr:rowOff>
    </xdr:from>
    <xdr:to>
      <xdr:col>6</xdr:col>
      <xdr:colOff>28575</xdr:colOff>
      <xdr:row>0</xdr:row>
      <xdr:rowOff>381000</xdr:rowOff>
    </xdr:to>
    <xdr:sp macro="" textlink="">
      <xdr:nvSpPr>
        <xdr:cNvPr id="5122" name="Lista de tareas pendientes anual"/>
        <xdr:cNvSpPr>
          <a:spLocks noChangeArrowheads="1"/>
        </xdr:cNvSpPr>
      </xdr:nvSpPr>
      <xdr:spPr bwMode="auto">
        <a:xfrm>
          <a:off x="9896475" y="0"/>
          <a:ext cx="1038225" cy="381000"/>
        </a:xfrm>
        <a:prstGeom prst="rect">
          <a:avLst/>
        </a:prstGeom>
        <a:solidFill>
          <a:srgbClr val="FFFFFF"/>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123825</xdr:colOff>
      <xdr:row>0</xdr:row>
      <xdr:rowOff>371475</xdr:rowOff>
    </xdr:from>
    <xdr:to>
      <xdr:col>7</xdr:col>
      <xdr:colOff>1066800</xdr:colOff>
      <xdr:row>1</xdr:row>
      <xdr:rowOff>904875</xdr:rowOff>
    </xdr:to>
    <xdr:sp macro="" textlink="">
      <xdr:nvSpPr>
        <xdr:cNvPr id="6153" name="Lista de tareas pendientes anual"/>
        <xdr:cNvSpPr>
          <a:spLocks noChangeArrowheads="1"/>
        </xdr:cNvSpPr>
      </xdr:nvSpPr>
      <xdr:spPr bwMode="auto">
        <a:xfrm>
          <a:off x="10687050" y="371475"/>
          <a:ext cx="942975" cy="914400"/>
        </a:xfrm>
        <a:prstGeom prst="rect">
          <a:avLst/>
        </a:prstGeom>
        <a:solidFill>
          <a:srgbClr val="B01513"/>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1066800</xdr:colOff>
      <xdr:row>0</xdr:row>
      <xdr:rowOff>0</xdr:rowOff>
    </xdr:from>
    <xdr:to>
      <xdr:col>8</xdr:col>
      <xdr:colOff>28575</xdr:colOff>
      <xdr:row>0</xdr:row>
      <xdr:rowOff>381000</xdr:rowOff>
    </xdr:to>
    <xdr:sp macro="" textlink="">
      <xdr:nvSpPr>
        <xdr:cNvPr id="6154" name="Lista de tareas pendientes anual"/>
        <xdr:cNvSpPr>
          <a:spLocks noChangeArrowheads="1"/>
        </xdr:cNvSpPr>
      </xdr:nvSpPr>
      <xdr:spPr bwMode="auto">
        <a:xfrm>
          <a:off x="11630025" y="0"/>
          <a:ext cx="266700" cy="381000"/>
        </a:xfrm>
        <a:prstGeom prst="rect">
          <a:avLst/>
        </a:prstGeom>
        <a:solidFill>
          <a:srgbClr val="FFFFFF"/>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381000</xdr:colOff>
      <xdr:row>0</xdr:row>
      <xdr:rowOff>371475</xdr:rowOff>
    </xdr:from>
    <xdr:to>
      <xdr:col>6</xdr:col>
      <xdr:colOff>1066800</xdr:colOff>
      <xdr:row>1</xdr:row>
      <xdr:rowOff>904875</xdr:rowOff>
    </xdr:to>
    <xdr:sp macro="" textlink="">
      <xdr:nvSpPr>
        <xdr:cNvPr id="7179" name="Lista de tareas pendientes anual"/>
        <xdr:cNvSpPr>
          <a:spLocks noChangeArrowheads="1"/>
        </xdr:cNvSpPr>
      </xdr:nvSpPr>
      <xdr:spPr bwMode="auto">
        <a:xfrm>
          <a:off x="11534775" y="371475"/>
          <a:ext cx="685800" cy="914400"/>
        </a:xfrm>
        <a:prstGeom prst="rect">
          <a:avLst/>
        </a:prstGeom>
        <a:solidFill>
          <a:srgbClr val="B01513"/>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1066800</xdr:colOff>
      <xdr:row>0</xdr:row>
      <xdr:rowOff>0</xdr:rowOff>
    </xdr:from>
    <xdr:to>
      <xdr:col>7</xdr:col>
      <xdr:colOff>28575</xdr:colOff>
      <xdr:row>0</xdr:row>
      <xdr:rowOff>381000</xdr:rowOff>
    </xdr:to>
    <xdr:sp macro="" textlink="">
      <xdr:nvSpPr>
        <xdr:cNvPr id="7180" name="Lista de tareas pendientes anual"/>
        <xdr:cNvSpPr>
          <a:spLocks noChangeArrowheads="1"/>
        </xdr:cNvSpPr>
      </xdr:nvSpPr>
      <xdr:spPr bwMode="auto">
        <a:xfrm>
          <a:off x="12220575" y="0"/>
          <a:ext cx="495300" cy="381000"/>
        </a:xfrm>
        <a:prstGeom prst="rect">
          <a:avLst/>
        </a:prstGeom>
        <a:solidFill>
          <a:srgbClr val="FFFFFF"/>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1066800</xdr:colOff>
      <xdr:row>0</xdr:row>
      <xdr:rowOff>0</xdr:rowOff>
    </xdr:from>
    <xdr:to>
      <xdr:col>7</xdr:col>
      <xdr:colOff>28575</xdr:colOff>
      <xdr:row>0</xdr:row>
      <xdr:rowOff>381000</xdr:rowOff>
    </xdr:to>
    <xdr:sp macro="" textlink="">
      <xdr:nvSpPr>
        <xdr:cNvPr id="8203" name="Lista de tareas pendientes anual"/>
        <xdr:cNvSpPr>
          <a:spLocks noChangeArrowheads="1"/>
        </xdr:cNvSpPr>
      </xdr:nvSpPr>
      <xdr:spPr bwMode="auto">
        <a:xfrm>
          <a:off x="11163300" y="0"/>
          <a:ext cx="1238250" cy="381000"/>
        </a:xfrm>
        <a:prstGeom prst="rect">
          <a:avLst/>
        </a:prstGeom>
        <a:solidFill>
          <a:srgbClr val="FFFFFF"/>
        </a:solidFill>
        <a:ln>
          <a:noFill/>
        </a:ln>
        <a:effectLst/>
        <a:extLst>
          <a:ext uri="{91240B29-F687-4F45-9708-019B960494DF}">
            <a14:hiddenLine xmlns:a14="http://schemas.microsoft.com/office/drawing/2010/main" w="44280"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28576</xdr:colOff>
      <xdr:row>0</xdr:row>
      <xdr:rowOff>0</xdr:rowOff>
    </xdr:from>
    <xdr:to>
      <xdr:col>2</xdr:col>
      <xdr:colOff>271553</xdr:colOff>
      <xdr:row>3</xdr:row>
      <xdr:rowOff>276224</xdr:rowOff>
    </xdr:to>
    <xdr:pic>
      <xdr:nvPicPr>
        <xdr:cNvPr id="9217"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0"/>
          <a:ext cx="2824252" cy="94297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257175</xdr:colOff>
      <xdr:row>7</xdr:row>
      <xdr:rowOff>38100</xdr:rowOff>
    </xdr:from>
    <xdr:to>
      <xdr:col>10</xdr:col>
      <xdr:colOff>419100</xdr:colOff>
      <xdr:row>11</xdr:row>
      <xdr:rowOff>171450</xdr:rowOff>
    </xdr:to>
    <xdr:sp macro="" textlink="" fLocksText="0">
      <xdr:nvSpPr>
        <xdr:cNvPr id="3" name="Speech Bubble: Rectangle 1"/>
        <xdr:cNvSpPr>
          <a:spLocks noChangeArrowheads="1"/>
        </xdr:cNvSpPr>
      </xdr:nvSpPr>
      <xdr:spPr bwMode="auto">
        <a:xfrm>
          <a:off x="8315325" y="1762125"/>
          <a:ext cx="2505075" cy="1238250"/>
        </a:xfrm>
        <a:prstGeom prst="wedgeRectCallout">
          <a:avLst>
            <a:gd name="adj1" fmla="val -83041"/>
            <a:gd name="adj2" fmla="val -64403"/>
          </a:avLst>
        </a:prstGeom>
        <a:solidFill>
          <a:srgbClr val="EA6312"/>
        </a:solidFill>
        <a:ln w="26280" cap="flat">
          <a:solidFill>
            <a:srgbClr val="AD490D"/>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es-ES" sz="1100" b="0" i="0" u="none" strike="noStrike" baseline="0">
              <a:solidFill>
                <a:srgbClr val="FFFFFF"/>
              </a:solidFill>
              <a:latin typeface="Century Gothic"/>
            </a:rPr>
            <a:t>Una vez generado el documento, antes de enviarlo en pdf, compruebe que es correcto, que se han realizado los cálculos y que se indican todos los números de los documentos justificativos</a:t>
          </a:r>
        </a:p>
        <a:p>
          <a:pPr algn="l" rtl="0">
            <a:defRPr sz="1000"/>
          </a:pPr>
          <a:endParaRPr lang="es-ES" sz="1100" b="0" i="0" u="none" strike="noStrike" baseline="0">
            <a:solidFill>
              <a:srgbClr val="FFFFFF"/>
            </a:solidFill>
            <a:latin typeface="Century Gothic"/>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B1:K50"/>
  <sheetViews>
    <sheetView topLeftCell="B1" workbookViewId="0">
      <selection activeCell="C5" sqref="C5"/>
    </sheetView>
  </sheetViews>
  <sheetFormatPr baseColWidth="10" defaultColWidth="9.5703125" defaultRowHeight="30" customHeight="1" x14ac:dyDescent="0.2"/>
  <cols>
    <col min="1" max="1" width="2.85546875" style="30" customWidth="1"/>
    <col min="2" max="2" width="26.140625" style="30" customWidth="1"/>
    <col min="3" max="3" width="169.140625" style="30" customWidth="1"/>
    <col min="4" max="4" width="20" style="30" customWidth="1"/>
    <col min="5" max="5" width="31.7109375" style="30" customWidth="1"/>
    <col min="6" max="6" width="22.42578125" style="30" customWidth="1"/>
    <col min="7" max="7" width="17.5703125" style="30" customWidth="1"/>
    <col min="8" max="8" width="17.28515625" style="30" customWidth="1"/>
    <col min="9" max="9" width="18" style="30" customWidth="1"/>
    <col min="10" max="10" width="19" style="30" customWidth="1"/>
    <col min="11" max="11" width="21.28515625" style="30" customWidth="1"/>
    <col min="12" max="16384" width="9.5703125" style="30"/>
  </cols>
  <sheetData>
    <row r="1" spans="2:11" ht="30" customHeight="1" x14ac:dyDescent="0.2">
      <c r="I1" s="31">
        <f ca="1">YEAR(TODAY())</f>
        <v>2026</v>
      </c>
    </row>
    <row r="2" spans="2:11" ht="84" customHeight="1" x14ac:dyDescent="0.2">
      <c r="B2" s="194" t="s">
        <v>0</v>
      </c>
      <c r="C2" s="194"/>
      <c r="D2" s="194"/>
      <c r="E2" s="194"/>
      <c r="F2" s="194"/>
      <c r="G2" s="194"/>
      <c r="H2" s="194"/>
      <c r="I2" s="194"/>
      <c r="J2" s="194"/>
      <c r="K2" s="194"/>
    </row>
    <row r="3" spans="2:11" ht="50.25" customHeight="1" x14ac:dyDescent="0.3">
      <c r="B3" s="32"/>
      <c r="C3" s="175" t="s">
        <v>133</v>
      </c>
      <c r="D3" s="32"/>
      <c r="E3" s="33"/>
      <c r="F3" s="34"/>
      <c r="G3" s="35"/>
      <c r="H3" s="35"/>
      <c r="I3" s="36"/>
      <c r="J3" s="1"/>
      <c r="K3" s="37"/>
    </row>
    <row r="4" spans="2:11" ht="28.5" customHeight="1" x14ac:dyDescent="0.3">
      <c r="B4" s="38"/>
      <c r="C4" s="175" t="s">
        <v>1</v>
      </c>
      <c r="D4" s="32"/>
      <c r="E4" s="34"/>
      <c r="F4" s="34"/>
      <c r="G4" s="34"/>
      <c r="H4" s="34"/>
      <c r="I4" s="2"/>
      <c r="J4" s="2"/>
      <c r="K4" s="39"/>
    </row>
    <row r="5" spans="2:11" ht="35.25" customHeight="1" x14ac:dyDescent="0.2">
      <c r="C5" s="175" t="s">
        <v>129</v>
      </c>
    </row>
    <row r="6" spans="2:11" ht="50.25" customHeight="1" x14ac:dyDescent="0.3">
      <c r="C6" s="175" t="s">
        <v>130</v>
      </c>
    </row>
    <row r="7" spans="2:11" ht="50.25" customHeight="1" x14ac:dyDescent="0.3">
      <c r="C7" s="175" t="s">
        <v>131</v>
      </c>
    </row>
    <row r="8" spans="2:11" ht="50.25" customHeight="1" x14ac:dyDescent="0.3">
      <c r="C8" s="175" t="s">
        <v>134</v>
      </c>
    </row>
    <row r="9" spans="2:11" ht="50.25" customHeight="1" x14ac:dyDescent="0.3">
      <c r="C9" s="175" t="s">
        <v>132</v>
      </c>
    </row>
    <row r="10" spans="2:11" ht="50.25" customHeight="1" x14ac:dyDescent="0.2">
      <c r="C10" s="179" t="s">
        <v>138</v>
      </c>
      <c r="D10"/>
    </row>
    <row r="11" spans="2:11" ht="50.25" customHeight="1" x14ac:dyDescent="0.2">
      <c r="C11" s="181" t="s">
        <v>139</v>
      </c>
      <c r="D11"/>
    </row>
    <row r="12" spans="2:11" ht="30" customHeight="1" x14ac:dyDescent="0.2">
      <c r="C12" s="181" t="s">
        <v>140</v>
      </c>
      <c r="D12"/>
    </row>
    <row r="13" spans="2:11" ht="30" customHeight="1" x14ac:dyDescent="0.2">
      <c r="C13" s="181" t="s">
        <v>141</v>
      </c>
      <c r="D13"/>
    </row>
    <row r="14" spans="2:11" ht="16.5" customHeight="1" x14ac:dyDescent="0.2">
      <c r="C14" s="182"/>
      <c r="D14"/>
    </row>
    <row r="15" spans="2:11" ht="30" customHeight="1" x14ac:dyDescent="0.2">
      <c r="C15" s="179" t="s">
        <v>142</v>
      </c>
      <c r="D15"/>
    </row>
    <row r="16" spans="2:11" ht="24" customHeight="1" x14ac:dyDescent="0.2">
      <c r="C16" s="183" t="s">
        <v>143</v>
      </c>
    </row>
    <row r="17" spans="3:4" ht="30" customHeight="1" x14ac:dyDescent="0.2">
      <c r="C17" s="184" t="s">
        <v>144</v>
      </c>
      <c r="D17"/>
    </row>
    <row r="18" spans="3:4" ht="25.5" customHeight="1" x14ac:dyDescent="0.2">
      <c r="C18" s="179" t="s">
        <v>145</v>
      </c>
      <c r="D18"/>
    </row>
    <row r="19" spans="3:4" ht="24" customHeight="1" x14ac:dyDescent="0.2">
      <c r="C19" s="185" t="s">
        <v>146</v>
      </c>
      <c r="D19"/>
    </row>
    <row r="20" spans="3:4" ht="13.5" customHeight="1" x14ac:dyDescent="0.2">
      <c r="C20" s="180"/>
      <c r="D20"/>
    </row>
    <row r="21" spans="3:4" ht="23.25" customHeight="1" x14ac:dyDescent="0.2">
      <c r="C21" s="190" t="s">
        <v>166</v>
      </c>
      <c r="D21"/>
    </row>
    <row r="22" spans="3:4" ht="15" customHeight="1" x14ac:dyDescent="0.2">
      <c r="C22" s="182"/>
      <c r="D22"/>
    </row>
    <row r="23" spans="3:4" ht="30" customHeight="1" x14ac:dyDescent="0.2">
      <c r="C23" s="180" t="s">
        <v>147</v>
      </c>
      <c r="D23"/>
    </row>
    <row r="24" spans="3:4" ht="30" customHeight="1" x14ac:dyDescent="0.2">
      <c r="C24" s="180" t="s">
        <v>148</v>
      </c>
      <c r="D24"/>
    </row>
    <row r="25" spans="3:4" ht="30" customHeight="1" x14ac:dyDescent="0.2">
      <c r="C25" s="180" t="s">
        <v>149</v>
      </c>
      <c r="D25"/>
    </row>
    <row r="26" spans="3:4" ht="17.25" customHeight="1" x14ac:dyDescent="0.2">
      <c r="C26" s="186"/>
      <c r="D26"/>
    </row>
    <row r="27" spans="3:4" ht="30" customHeight="1" x14ac:dyDescent="0.2">
      <c r="C27" s="187" t="s">
        <v>150</v>
      </c>
      <c r="D27"/>
    </row>
    <row r="28" spans="3:4" ht="14.25" customHeight="1" x14ac:dyDescent="0.2">
      <c r="C28" s="188"/>
      <c r="D28"/>
    </row>
    <row r="29" spans="3:4" ht="30" customHeight="1" x14ac:dyDescent="0.2">
      <c r="C29" s="187" t="s">
        <v>151</v>
      </c>
      <c r="D29"/>
    </row>
    <row r="30" spans="3:4" ht="15.75" customHeight="1" x14ac:dyDescent="0.2">
      <c r="C30" s="182"/>
      <c r="D30"/>
    </row>
    <row r="31" spans="3:4" ht="30" customHeight="1" x14ac:dyDescent="0.2">
      <c r="C31" s="187" t="s">
        <v>152</v>
      </c>
      <c r="D31"/>
    </row>
    <row r="32" spans="3:4" ht="30" customHeight="1" x14ac:dyDescent="0.2">
      <c r="C32" s="180" t="s">
        <v>153</v>
      </c>
      <c r="D32"/>
    </row>
    <row r="33" spans="3:4" ht="19.5" customHeight="1" x14ac:dyDescent="0.2">
      <c r="C33" s="186"/>
      <c r="D33"/>
    </row>
    <row r="34" spans="3:4" ht="18.75" customHeight="1" x14ac:dyDescent="0.2">
      <c r="C34" s="190" t="s">
        <v>154</v>
      </c>
      <c r="D34"/>
    </row>
    <row r="35" spans="3:4" ht="15" customHeight="1" x14ac:dyDescent="0.2">
      <c r="C35" s="186"/>
      <c r="D35"/>
    </row>
    <row r="36" spans="3:4" ht="30" customHeight="1" x14ac:dyDescent="0.2">
      <c r="C36" s="189" t="s">
        <v>155</v>
      </c>
      <c r="D36"/>
    </row>
    <row r="37" spans="3:4" ht="30" customHeight="1" x14ac:dyDescent="0.2">
      <c r="C37" s="180" t="s">
        <v>156</v>
      </c>
      <c r="D37"/>
    </row>
    <row r="38" spans="3:4" ht="30" customHeight="1" x14ac:dyDescent="0.2">
      <c r="C38" s="180" t="s">
        <v>157</v>
      </c>
      <c r="D38"/>
    </row>
    <row r="39" spans="3:4" ht="15.75" customHeight="1" x14ac:dyDescent="0.2">
      <c r="C39" s="188"/>
      <c r="D39"/>
    </row>
    <row r="40" spans="3:4" ht="30" customHeight="1" x14ac:dyDescent="0.2">
      <c r="C40" s="180" t="s">
        <v>158</v>
      </c>
      <c r="D40"/>
    </row>
    <row r="41" spans="3:4" ht="18.75" customHeight="1" x14ac:dyDescent="0.2">
      <c r="C41" s="188"/>
      <c r="D41"/>
    </row>
    <row r="42" spans="3:4" ht="30" customHeight="1" x14ac:dyDescent="0.2">
      <c r="C42" s="180" t="s">
        <v>159</v>
      </c>
      <c r="D42"/>
    </row>
    <row r="43" spans="3:4" ht="17.25" customHeight="1" x14ac:dyDescent="0.2">
      <c r="C43" s="188"/>
      <c r="D43"/>
    </row>
    <row r="44" spans="3:4" ht="30" customHeight="1" x14ac:dyDescent="0.2">
      <c r="C44" s="180" t="s">
        <v>160</v>
      </c>
      <c r="D44"/>
    </row>
    <row r="45" spans="3:4" ht="15" customHeight="1" x14ac:dyDescent="0.2">
      <c r="C45" s="182"/>
      <c r="D45"/>
    </row>
    <row r="46" spans="3:4" ht="30" customHeight="1" x14ac:dyDescent="0.2">
      <c r="C46" s="180" t="s">
        <v>161</v>
      </c>
      <c r="D46"/>
    </row>
    <row r="47" spans="3:4" ht="12.75" customHeight="1" x14ac:dyDescent="0.2">
      <c r="C47" s="180"/>
      <c r="D47"/>
    </row>
    <row r="48" spans="3:4" ht="30" customHeight="1" x14ac:dyDescent="0.2">
      <c r="C48" s="180" t="s">
        <v>162</v>
      </c>
      <c r="D48"/>
    </row>
    <row r="49" spans="3:4" ht="15.75" customHeight="1" x14ac:dyDescent="0.2">
      <c r="C49" s="188"/>
      <c r="D49"/>
    </row>
    <row r="50" spans="3:4" ht="30" customHeight="1" x14ac:dyDescent="0.2">
      <c r="C50" s="180" t="s">
        <v>163</v>
      </c>
      <c r="D50"/>
    </row>
  </sheetData>
  <mergeCells count="1">
    <mergeCell ref="B2:K2"/>
  </mergeCells>
  <dataValidations count="3">
    <dataValidation operator="equal" allowBlank="1" showInputMessage="1" showErrorMessage="1" prompt="Cree la lista de tareas pendientes en esta hoja de cálculo. Escriba el año para este lista en la celda I1." sqref="A1">
      <formula1>0</formula1>
      <formula2>0</formula2>
    </dataValidation>
    <dataValidation operator="equal" allowBlank="1" showInputMessage="1" showErrorMessage="1" prompt="Escriba el año para esta lista de tareas pendientes en esta celda." sqref="I1">
      <formula1>0</formula1>
      <formula2>0</formula2>
    </dataValidation>
    <dataValidation operator="equal" allowBlank="1" showInputMessage="1" showErrorMessage="1" prompt="El título de la hoja de cálculo se encuentra en esta celda." sqref="B2">
      <formula1>0</formula1>
      <formula2>0</formula2>
    </dataValidation>
  </dataValidations>
  <printOptions horizontalCentered="1"/>
  <pageMargins left="0.70833333333333337" right="0.70833333333333337" top="0.74791666666666667" bottom="0.74861111111111112" header="0.51180555555555551" footer="0.31527777777777777"/>
  <pageSetup paperSize="9" firstPageNumber="0" fitToHeight="0" orientation="landscape" horizontalDpi="300" verticalDpi="300" r:id="rId1"/>
  <headerFooter alignWithMargins="0">
    <oddFooter>&amp;C&amp;"Century Gothic,Normal"&amp;11Page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B1:E4"/>
  <sheetViews>
    <sheetView workbookViewId="0">
      <selection activeCell="B4" sqref="B4:C4"/>
    </sheetView>
  </sheetViews>
  <sheetFormatPr baseColWidth="10" defaultColWidth="9.5703125" defaultRowHeight="30" customHeight="1" x14ac:dyDescent="0.2"/>
  <cols>
    <col min="1" max="1" width="2.85546875" style="30" customWidth="1"/>
    <col min="2" max="2" width="42.28515625" style="30" customWidth="1"/>
    <col min="3" max="3" width="14.140625" style="30" customWidth="1"/>
    <col min="4" max="4" width="20" style="30" customWidth="1"/>
    <col min="5" max="5" width="34.140625" style="30" bestFit="1" customWidth="1"/>
    <col min="6" max="16384" width="9.5703125" style="30"/>
  </cols>
  <sheetData>
    <row r="1" spans="2:5" ht="30" customHeight="1" x14ac:dyDescent="0.2">
      <c r="E1" s="31">
        <f ca="1">YEAR(TODAY())</f>
        <v>2026</v>
      </c>
    </row>
    <row r="2" spans="2:5" ht="84" customHeight="1" x14ac:dyDescent="0.2">
      <c r="B2" s="40" t="s">
        <v>2</v>
      </c>
      <c r="C2" s="40"/>
      <c r="D2" s="40"/>
      <c r="E2" s="40"/>
    </row>
    <row r="3" spans="2:5" ht="57.75" customHeight="1" x14ac:dyDescent="0.2">
      <c r="B3" s="41" t="s">
        <v>3</v>
      </c>
      <c r="C3" s="41" t="s">
        <v>4</v>
      </c>
      <c r="D3" s="41" t="s">
        <v>5</v>
      </c>
      <c r="E3" s="41" t="s">
        <v>128</v>
      </c>
    </row>
    <row r="4" spans="2:5" ht="39.75" customHeight="1" x14ac:dyDescent="0.2">
      <c r="B4" s="3"/>
      <c r="C4" s="4"/>
      <c r="D4" s="3"/>
      <c r="E4" s="3"/>
    </row>
  </sheetData>
  <sheetProtection selectLockedCells="1" selectUnlockedCells="1"/>
  <dataValidations count="3">
    <dataValidation operator="equal" allowBlank="1" showInputMessage="1" showErrorMessage="1" prompt="Cree la lista de tareas pendientes en esta hoja de cálculo. Escriba el año para este lista en la celda I1." sqref="A1">
      <formula1>0</formula1>
      <formula2>0</formula2>
    </dataValidation>
    <dataValidation operator="equal" allowBlank="1" showInputMessage="1" showErrorMessage="1" prompt="Escriba el año para esta lista de tareas pendientes en esta celda." sqref="E1">
      <formula1>0</formula1>
      <formula2>0</formula2>
    </dataValidation>
    <dataValidation operator="equal" allowBlank="1" showInputMessage="1" showErrorMessage="1" prompt="El título de la hoja de cálculo se encuentra en esta celda." sqref="B2">
      <formula1>0</formula1>
      <formula2>0</formula2>
    </dataValidation>
  </dataValidations>
  <printOptions horizontalCentered="1"/>
  <pageMargins left="0.70833333333333337" right="0.70833333333333337" top="0.74791666666666667" bottom="0.74861111111111112" header="0.51180555555555551" footer="0.31527777777777777"/>
  <pageSetup paperSize="9" firstPageNumber="0" fitToHeight="0" orientation="landscape" horizontalDpi="300" verticalDpi="300" r:id="rId1"/>
  <headerFooter alignWithMargins="0">
    <oddFooter>&amp;C&amp;"Century Gothic,Normal"&amp;11Page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A1:K134"/>
  <sheetViews>
    <sheetView tabSelected="1" topLeftCell="A100" workbookViewId="0">
      <selection activeCell="G132" sqref="G132:G134"/>
    </sheetView>
  </sheetViews>
  <sheetFormatPr baseColWidth="10" defaultColWidth="9.5703125" defaultRowHeight="30" customHeight="1" x14ac:dyDescent="0.2"/>
  <cols>
    <col min="1" max="1" width="12.42578125" style="30" customWidth="1"/>
    <col min="2" max="2" width="42.28515625" style="30" customWidth="1"/>
    <col min="3" max="3" width="22.42578125" style="30" customWidth="1"/>
    <col min="4" max="4" width="20" style="30" customWidth="1"/>
    <col min="5" max="5" width="20.7109375" style="30" customWidth="1"/>
    <col min="6" max="6" width="12.7109375" style="30" customWidth="1"/>
    <col min="7" max="7" width="23.42578125" style="30" customWidth="1"/>
    <col min="8" max="8" width="10.140625" style="30" customWidth="1"/>
    <col min="9" max="9" width="34.7109375" style="30" customWidth="1"/>
    <col min="10" max="10" width="8.5703125" style="102" customWidth="1"/>
    <col min="11" max="11" width="13.140625" style="30" customWidth="1"/>
    <col min="12" max="16384" width="9.5703125" style="30"/>
  </cols>
  <sheetData>
    <row r="1" spans="1:11" ht="30" customHeight="1" x14ac:dyDescent="0.3">
      <c r="B1" s="195" t="s">
        <v>10</v>
      </c>
      <c r="C1" s="195"/>
      <c r="D1" s="195"/>
      <c r="E1" s="195"/>
      <c r="F1" s="195"/>
      <c r="I1" s="31">
        <f ca="1">YEAR(TODAY())</f>
        <v>2026</v>
      </c>
      <c r="J1" s="100"/>
    </row>
    <row r="2" spans="1:11" ht="84" customHeight="1" x14ac:dyDescent="0.3">
      <c r="B2" s="196" t="s">
        <v>11</v>
      </c>
      <c r="C2" s="196"/>
      <c r="D2" s="196"/>
      <c r="E2" s="196"/>
      <c r="F2" s="196"/>
      <c r="G2" s="196"/>
      <c r="H2" s="196"/>
      <c r="I2" s="196"/>
      <c r="J2" s="100"/>
    </row>
    <row r="3" spans="1:11" ht="66.75" customHeight="1" x14ac:dyDescent="0.35">
      <c r="B3" s="42" t="s">
        <v>12</v>
      </c>
      <c r="C3" s="43" t="s">
        <v>13</v>
      </c>
      <c r="D3" s="43" t="s">
        <v>14</v>
      </c>
      <c r="E3" s="44" t="s">
        <v>15</v>
      </c>
      <c r="F3" s="43" t="s">
        <v>16</v>
      </c>
      <c r="G3" s="43" t="s">
        <v>17</v>
      </c>
      <c r="H3" s="43" t="s">
        <v>18</v>
      </c>
      <c r="I3" s="45" t="s">
        <v>9</v>
      </c>
      <c r="J3" s="101" t="s">
        <v>19</v>
      </c>
    </row>
    <row r="4" spans="1:11" ht="39.75" customHeight="1" x14ac:dyDescent="0.35">
      <c r="A4" s="47"/>
      <c r="B4" s="48" t="s">
        <v>20</v>
      </c>
      <c r="C4" s="49"/>
      <c r="D4" s="49"/>
      <c r="E4" s="50"/>
      <c r="F4" s="51"/>
      <c r="G4" s="52"/>
      <c r="H4" s="53"/>
      <c r="I4" s="28">
        <f>IF(I5&gt;30,30,I5)</f>
        <v>0</v>
      </c>
      <c r="J4" s="54">
        <f t="shared" ref="J4:J67" si="0">(D4-C4)+1</f>
        <v>1</v>
      </c>
    </row>
    <row r="5" spans="1:11" ht="29.25" customHeight="1" x14ac:dyDescent="0.2">
      <c r="A5" s="53" t="s">
        <v>21</v>
      </c>
      <c r="B5" s="55" t="s">
        <v>22</v>
      </c>
      <c r="C5" s="56">
        <v>32874</v>
      </c>
      <c r="D5" s="56">
        <v>32909</v>
      </c>
      <c r="E5" s="50">
        <f t="shared" ref="E5:E68" si="1">IF(J5=1,0,J5)</f>
        <v>36</v>
      </c>
      <c r="F5" s="51">
        <f t="shared" ref="F5:F68" si="2">TRUNC((E5/30))</f>
        <v>1</v>
      </c>
      <c r="G5" s="57">
        <v>9</v>
      </c>
      <c r="H5" s="52">
        <f t="shared" ref="H5:H68" si="3">F5*0.085</f>
        <v>8.5000000000000006E-2</v>
      </c>
      <c r="I5" s="58">
        <f>TRUNC(SUM(F6:F120))*0.085</f>
        <v>0</v>
      </c>
      <c r="J5" s="54">
        <f t="shared" si="0"/>
        <v>36</v>
      </c>
      <c r="K5" s="59"/>
    </row>
    <row r="6" spans="1:11" ht="30" customHeight="1" x14ac:dyDescent="0.2">
      <c r="B6" s="5" t="s">
        <v>6</v>
      </c>
      <c r="C6" s="9"/>
      <c r="D6" s="9"/>
      <c r="E6" s="6">
        <f t="shared" si="1"/>
        <v>0</v>
      </c>
      <c r="F6" s="7">
        <f t="shared" si="2"/>
        <v>0</v>
      </c>
      <c r="G6" s="8"/>
      <c r="H6" s="26">
        <f t="shared" si="3"/>
        <v>0</v>
      </c>
      <c r="I6" s="58">
        <f>TRUNC(SUM(E6:E120)/30)</f>
        <v>0</v>
      </c>
      <c r="J6" s="54">
        <f t="shared" si="0"/>
        <v>1</v>
      </c>
    </row>
    <row r="7" spans="1:11" ht="30" customHeight="1" x14ac:dyDescent="0.2">
      <c r="B7" s="5" t="s">
        <v>6</v>
      </c>
      <c r="C7" s="9"/>
      <c r="D7" s="9"/>
      <c r="E7" s="6">
        <f t="shared" si="1"/>
        <v>0</v>
      </c>
      <c r="F7" s="7">
        <f t="shared" si="2"/>
        <v>0</v>
      </c>
      <c r="G7" s="8"/>
      <c r="H7" s="26">
        <f t="shared" si="3"/>
        <v>0</v>
      </c>
      <c r="I7" s="58" t="e">
        <f>#N/A</f>
        <v>#N/A</v>
      </c>
      <c r="J7" s="54">
        <f t="shared" si="0"/>
        <v>1</v>
      </c>
    </row>
    <row r="8" spans="1:11" ht="30" customHeight="1" x14ac:dyDescent="0.3">
      <c r="B8" s="5" t="s">
        <v>6</v>
      </c>
      <c r="C8" s="9"/>
      <c r="D8" s="9"/>
      <c r="E8" s="6">
        <f t="shared" si="1"/>
        <v>0</v>
      </c>
      <c r="F8" s="7">
        <f t="shared" si="2"/>
        <v>0</v>
      </c>
      <c r="G8" s="8"/>
      <c r="H8" s="26">
        <f t="shared" si="3"/>
        <v>0</v>
      </c>
      <c r="I8" s="58" t="e">
        <f>#N/A</f>
        <v>#N/A</v>
      </c>
      <c r="J8" s="101">
        <f t="shared" si="0"/>
        <v>1</v>
      </c>
    </row>
    <row r="9" spans="1:11" ht="30" customHeight="1" x14ac:dyDescent="0.3">
      <c r="B9" s="5" t="s">
        <v>6</v>
      </c>
      <c r="C9" s="9"/>
      <c r="D9" s="9"/>
      <c r="E9" s="6">
        <f t="shared" si="1"/>
        <v>0</v>
      </c>
      <c r="F9" s="7">
        <f t="shared" si="2"/>
        <v>0</v>
      </c>
      <c r="G9" s="8"/>
      <c r="H9" s="26">
        <f t="shared" si="3"/>
        <v>0</v>
      </c>
      <c r="I9" s="58" t="e">
        <f>#N/A</f>
        <v>#N/A</v>
      </c>
      <c r="J9" s="101">
        <f t="shared" si="0"/>
        <v>1</v>
      </c>
    </row>
    <row r="10" spans="1:11" ht="30" customHeight="1" x14ac:dyDescent="0.3">
      <c r="B10" s="5" t="s">
        <v>6</v>
      </c>
      <c r="C10" s="9"/>
      <c r="D10" s="9"/>
      <c r="E10" s="6">
        <f t="shared" si="1"/>
        <v>0</v>
      </c>
      <c r="F10" s="7">
        <f t="shared" si="2"/>
        <v>0</v>
      </c>
      <c r="G10" s="8"/>
      <c r="H10" s="26">
        <f t="shared" si="3"/>
        <v>0</v>
      </c>
      <c r="I10" s="58" t="e">
        <f>#N/A</f>
        <v>#N/A</v>
      </c>
      <c r="J10" s="101">
        <f t="shared" si="0"/>
        <v>1</v>
      </c>
    </row>
    <row r="11" spans="1:11" ht="30" customHeight="1" x14ac:dyDescent="0.3">
      <c r="B11" s="5" t="s">
        <v>6</v>
      </c>
      <c r="C11" s="9"/>
      <c r="D11" s="9"/>
      <c r="E11" s="6">
        <f t="shared" si="1"/>
        <v>0</v>
      </c>
      <c r="F11" s="7">
        <f t="shared" si="2"/>
        <v>0</v>
      </c>
      <c r="G11" s="8"/>
      <c r="H11" s="26">
        <f t="shared" si="3"/>
        <v>0</v>
      </c>
      <c r="I11" s="58" t="e">
        <f>#N/A</f>
        <v>#N/A</v>
      </c>
      <c r="J11" s="101">
        <f t="shared" si="0"/>
        <v>1</v>
      </c>
    </row>
    <row r="12" spans="1:11" ht="30" customHeight="1" x14ac:dyDescent="0.3">
      <c r="B12" s="5" t="s">
        <v>6</v>
      </c>
      <c r="C12" s="9"/>
      <c r="D12" s="9"/>
      <c r="E12" s="6">
        <f t="shared" si="1"/>
        <v>0</v>
      </c>
      <c r="F12" s="7">
        <f t="shared" si="2"/>
        <v>0</v>
      </c>
      <c r="G12" s="8"/>
      <c r="H12" s="26">
        <f t="shared" si="3"/>
        <v>0</v>
      </c>
      <c r="I12" s="58" t="e">
        <f>#N/A</f>
        <v>#N/A</v>
      </c>
      <c r="J12" s="101">
        <f t="shared" si="0"/>
        <v>1</v>
      </c>
    </row>
    <row r="13" spans="1:11" ht="30" customHeight="1" x14ac:dyDescent="0.3">
      <c r="B13" s="5" t="s">
        <v>6</v>
      </c>
      <c r="C13" s="9"/>
      <c r="D13" s="9"/>
      <c r="E13" s="6">
        <f t="shared" si="1"/>
        <v>0</v>
      </c>
      <c r="F13" s="7">
        <f t="shared" si="2"/>
        <v>0</v>
      </c>
      <c r="G13" s="8"/>
      <c r="H13" s="26">
        <f t="shared" si="3"/>
        <v>0</v>
      </c>
      <c r="I13" s="58" t="e">
        <f>#N/A</f>
        <v>#N/A</v>
      </c>
      <c r="J13" s="101">
        <f t="shared" si="0"/>
        <v>1</v>
      </c>
    </row>
    <row r="14" spans="1:11" ht="30" customHeight="1" x14ac:dyDescent="0.3">
      <c r="B14" s="5" t="s">
        <v>6</v>
      </c>
      <c r="C14" s="9"/>
      <c r="D14" s="9"/>
      <c r="E14" s="6">
        <f t="shared" si="1"/>
        <v>0</v>
      </c>
      <c r="F14" s="7">
        <f t="shared" si="2"/>
        <v>0</v>
      </c>
      <c r="G14" s="8"/>
      <c r="H14" s="26">
        <f t="shared" si="3"/>
        <v>0</v>
      </c>
      <c r="I14" s="58" t="e">
        <f>#N/A</f>
        <v>#N/A</v>
      </c>
      <c r="J14" s="101">
        <f t="shared" si="0"/>
        <v>1</v>
      </c>
    </row>
    <row r="15" spans="1:11" ht="30" customHeight="1" x14ac:dyDescent="0.3">
      <c r="B15" s="5" t="s">
        <v>6</v>
      </c>
      <c r="C15" s="9"/>
      <c r="D15" s="9"/>
      <c r="E15" s="6">
        <f t="shared" si="1"/>
        <v>0</v>
      </c>
      <c r="F15" s="7">
        <f t="shared" si="2"/>
        <v>0</v>
      </c>
      <c r="G15" s="8"/>
      <c r="H15" s="26">
        <f t="shared" si="3"/>
        <v>0</v>
      </c>
      <c r="I15" s="58" t="e">
        <f>#N/A</f>
        <v>#N/A</v>
      </c>
      <c r="J15" s="101">
        <f t="shared" si="0"/>
        <v>1</v>
      </c>
    </row>
    <row r="16" spans="1:11" ht="30" customHeight="1" x14ac:dyDescent="0.3">
      <c r="B16" s="5" t="s">
        <v>6</v>
      </c>
      <c r="C16" s="9"/>
      <c r="D16" s="9"/>
      <c r="E16" s="6">
        <f t="shared" si="1"/>
        <v>0</v>
      </c>
      <c r="F16" s="7">
        <f t="shared" si="2"/>
        <v>0</v>
      </c>
      <c r="G16" s="8"/>
      <c r="H16" s="26">
        <f t="shared" si="3"/>
        <v>0</v>
      </c>
      <c r="I16" s="58" t="e">
        <f>#N/A</f>
        <v>#N/A</v>
      </c>
      <c r="J16" s="101">
        <f t="shared" si="0"/>
        <v>1</v>
      </c>
    </row>
    <row r="17" spans="2:10" ht="30" customHeight="1" x14ac:dyDescent="0.3">
      <c r="B17" s="5" t="s">
        <v>6</v>
      </c>
      <c r="C17" s="9"/>
      <c r="D17" s="9"/>
      <c r="E17" s="6">
        <f t="shared" si="1"/>
        <v>0</v>
      </c>
      <c r="F17" s="7">
        <f t="shared" si="2"/>
        <v>0</v>
      </c>
      <c r="G17" s="8"/>
      <c r="H17" s="26">
        <f t="shared" si="3"/>
        <v>0</v>
      </c>
      <c r="I17" s="58" t="e">
        <f>#N/A</f>
        <v>#N/A</v>
      </c>
      <c r="J17" s="101">
        <f t="shared" si="0"/>
        <v>1</v>
      </c>
    </row>
    <row r="18" spans="2:10" ht="30" customHeight="1" x14ac:dyDescent="0.3">
      <c r="B18" s="5" t="s">
        <v>6</v>
      </c>
      <c r="C18" s="9"/>
      <c r="D18" s="9"/>
      <c r="E18" s="6">
        <f t="shared" si="1"/>
        <v>0</v>
      </c>
      <c r="F18" s="7">
        <f t="shared" si="2"/>
        <v>0</v>
      </c>
      <c r="G18" s="8"/>
      <c r="H18" s="26">
        <f t="shared" si="3"/>
        <v>0</v>
      </c>
      <c r="I18" s="58" t="e">
        <f>#N/A</f>
        <v>#N/A</v>
      </c>
      <c r="J18" s="101">
        <f t="shared" si="0"/>
        <v>1</v>
      </c>
    </row>
    <row r="19" spans="2:10" ht="30" customHeight="1" x14ac:dyDescent="0.3">
      <c r="B19" s="5" t="s">
        <v>6</v>
      </c>
      <c r="C19" s="9"/>
      <c r="D19" s="9"/>
      <c r="E19" s="6">
        <f t="shared" si="1"/>
        <v>0</v>
      </c>
      <c r="F19" s="7">
        <f t="shared" si="2"/>
        <v>0</v>
      </c>
      <c r="G19" s="8"/>
      <c r="H19" s="26">
        <f t="shared" si="3"/>
        <v>0</v>
      </c>
      <c r="I19" s="58" t="e">
        <f>#N/A</f>
        <v>#N/A</v>
      </c>
      <c r="J19" s="101">
        <f t="shared" si="0"/>
        <v>1</v>
      </c>
    </row>
    <row r="20" spans="2:10" ht="30" customHeight="1" x14ac:dyDescent="0.3">
      <c r="B20" s="5" t="s">
        <v>6</v>
      </c>
      <c r="C20" s="9"/>
      <c r="D20" s="9"/>
      <c r="E20" s="6">
        <f t="shared" si="1"/>
        <v>0</v>
      </c>
      <c r="F20" s="7">
        <f t="shared" si="2"/>
        <v>0</v>
      </c>
      <c r="G20" s="8"/>
      <c r="H20" s="26">
        <f t="shared" si="3"/>
        <v>0</v>
      </c>
      <c r="I20" s="58" t="e">
        <f>#N/A</f>
        <v>#N/A</v>
      </c>
      <c r="J20" s="101">
        <f t="shared" si="0"/>
        <v>1</v>
      </c>
    </row>
    <row r="21" spans="2:10" ht="30" customHeight="1" x14ac:dyDescent="0.3">
      <c r="B21" s="5" t="s">
        <v>6</v>
      </c>
      <c r="C21" s="9"/>
      <c r="D21" s="9"/>
      <c r="E21" s="6">
        <f t="shared" si="1"/>
        <v>0</v>
      </c>
      <c r="F21" s="7">
        <f t="shared" si="2"/>
        <v>0</v>
      </c>
      <c r="G21" s="8"/>
      <c r="H21" s="26">
        <f t="shared" si="3"/>
        <v>0</v>
      </c>
      <c r="I21" s="58" t="e">
        <f>#N/A</f>
        <v>#N/A</v>
      </c>
      <c r="J21" s="101">
        <f t="shared" si="0"/>
        <v>1</v>
      </c>
    </row>
    <row r="22" spans="2:10" ht="30" customHeight="1" x14ac:dyDescent="0.3">
      <c r="B22" s="5" t="s">
        <v>6</v>
      </c>
      <c r="C22" s="9"/>
      <c r="D22" s="9"/>
      <c r="E22" s="6">
        <f t="shared" si="1"/>
        <v>0</v>
      </c>
      <c r="F22" s="7">
        <f t="shared" si="2"/>
        <v>0</v>
      </c>
      <c r="G22" s="8"/>
      <c r="H22" s="26">
        <f t="shared" si="3"/>
        <v>0</v>
      </c>
      <c r="I22" s="58" t="e">
        <f>#N/A</f>
        <v>#N/A</v>
      </c>
      <c r="J22" s="101">
        <f t="shared" si="0"/>
        <v>1</v>
      </c>
    </row>
    <row r="23" spans="2:10" ht="30" customHeight="1" x14ac:dyDescent="0.3">
      <c r="B23" s="5" t="s">
        <v>6</v>
      </c>
      <c r="C23" s="9"/>
      <c r="D23" s="9"/>
      <c r="E23" s="6">
        <f t="shared" si="1"/>
        <v>0</v>
      </c>
      <c r="F23" s="7">
        <f t="shared" si="2"/>
        <v>0</v>
      </c>
      <c r="G23" s="8"/>
      <c r="H23" s="26">
        <f t="shared" si="3"/>
        <v>0</v>
      </c>
      <c r="I23" s="58" t="e">
        <f>#N/A</f>
        <v>#N/A</v>
      </c>
      <c r="J23" s="101">
        <f t="shared" si="0"/>
        <v>1</v>
      </c>
    </row>
    <row r="24" spans="2:10" ht="30" customHeight="1" x14ac:dyDescent="0.3">
      <c r="B24" s="5" t="s">
        <v>6</v>
      </c>
      <c r="C24" s="9"/>
      <c r="D24" s="9"/>
      <c r="E24" s="6">
        <f t="shared" si="1"/>
        <v>0</v>
      </c>
      <c r="F24" s="7">
        <f t="shared" si="2"/>
        <v>0</v>
      </c>
      <c r="G24" s="8"/>
      <c r="H24" s="26">
        <f t="shared" si="3"/>
        <v>0</v>
      </c>
      <c r="I24" s="58" t="e">
        <f>#N/A</f>
        <v>#N/A</v>
      </c>
      <c r="J24" s="101">
        <f t="shared" si="0"/>
        <v>1</v>
      </c>
    </row>
    <row r="25" spans="2:10" ht="30" customHeight="1" x14ac:dyDescent="0.3">
      <c r="B25" s="5" t="s">
        <v>6</v>
      </c>
      <c r="C25" s="9"/>
      <c r="D25" s="9"/>
      <c r="E25" s="6">
        <f t="shared" si="1"/>
        <v>0</v>
      </c>
      <c r="F25" s="7">
        <f t="shared" si="2"/>
        <v>0</v>
      </c>
      <c r="G25" s="8"/>
      <c r="H25" s="26">
        <f t="shared" si="3"/>
        <v>0</v>
      </c>
      <c r="I25" s="58" t="e">
        <f>#N/A</f>
        <v>#N/A</v>
      </c>
      <c r="J25" s="101">
        <f t="shared" si="0"/>
        <v>1</v>
      </c>
    </row>
    <row r="26" spans="2:10" ht="30" customHeight="1" x14ac:dyDescent="0.3">
      <c r="B26" s="5" t="s">
        <v>6</v>
      </c>
      <c r="C26" s="9"/>
      <c r="D26" s="9"/>
      <c r="E26" s="6">
        <f t="shared" si="1"/>
        <v>0</v>
      </c>
      <c r="F26" s="7">
        <f t="shared" si="2"/>
        <v>0</v>
      </c>
      <c r="G26" s="8"/>
      <c r="H26" s="26">
        <f t="shared" si="3"/>
        <v>0</v>
      </c>
      <c r="I26" s="58" t="e">
        <f>#N/A</f>
        <v>#N/A</v>
      </c>
      <c r="J26" s="101">
        <f t="shared" si="0"/>
        <v>1</v>
      </c>
    </row>
    <row r="27" spans="2:10" ht="30" customHeight="1" x14ac:dyDescent="0.3">
      <c r="B27" s="5" t="s">
        <v>6</v>
      </c>
      <c r="C27" s="9"/>
      <c r="D27" s="9"/>
      <c r="E27" s="6">
        <f t="shared" si="1"/>
        <v>0</v>
      </c>
      <c r="F27" s="7">
        <f t="shared" si="2"/>
        <v>0</v>
      </c>
      <c r="G27" s="8"/>
      <c r="H27" s="26">
        <f t="shared" si="3"/>
        <v>0</v>
      </c>
      <c r="I27" s="58" t="e">
        <f>#N/A</f>
        <v>#N/A</v>
      </c>
      <c r="J27" s="101">
        <f t="shared" si="0"/>
        <v>1</v>
      </c>
    </row>
    <row r="28" spans="2:10" ht="30" customHeight="1" x14ac:dyDescent="0.3">
      <c r="B28" s="5" t="s">
        <v>6</v>
      </c>
      <c r="C28" s="9"/>
      <c r="D28" s="9"/>
      <c r="E28" s="6">
        <f t="shared" si="1"/>
        <v>0</v>
      </c>
      <c r="F28" s="7">
        <f t="shared" si="2"/>
        <v>0</v>
      </c>
      <c r="G28" s="8"/>
      <c r="H28" s="26">
        <f t="shared" si="3"/>
        <v>0</v>
      </c>
      <c r="I28" s="58" t="e">
        <f>#N/A</f>
        <v>#N/A</v>
      </c>
      <c r="J28" s="101">
        <f t="shared" si="0"/>
        <v>1</v>
      </c>
    </row>
    <row r="29" spans="2:10" ht="30" customHeight="1" x14ac:dyDescent="0.3">
      <c r="B29" s="5" t="s">
        <v>6</v>
      </c>
      <c r="C29" s="9"/>
      <c r="D29" s="9"/>
      <c r="E29" s="6">
        <f t="shared" si="1"/>
        <v>0</v>
      </c>
      <c r="F29" s="7">
        <f t="shared" si="2"/>
        <v>0</v>
      </c>
      <c r="G29" s="8"/>
      <c r="H29" s="26">
        <f t="shared" si="3"/>
        <v>0</v>
      </c>
      <c r="I29" s="58" t="e">
        <f>#N/A</f>
        <v>#N/A</v>
      </c>
      <c r="J29" s="101">
        <f t="shared" si="0"/>
        <v>1</v>
      </c>
    </row>
    <row r="30" spans="2:10" ht="30" customHeight="1" x14ac:dyDescent="0.3">
      <c r="B30" s="5" t="s">
        <v>6</v>
      </c>
      <c r="C30" s="9"/>
      <c r="D30" s="9"/>
      <c r="E30" s="6">
        <f t="shared" si="1"/>
        <v>0</v>
      </c>
      <c r="F30" s="7">
        <f t="shared" si="2"/>
        <v>0</v>
      </c>
      <c r="G30" s="8"/>
      <c r="H30" s="26">
        <f t="shared" si="3"/>
        <v>0</v>
      </c>
      <c r="I30" s="58" t="e">
        <f>#N/A</f>
        <v>#N/A</v>
      </c>
      <c r="J30" s="101">
        <f t="shared" si="0"/>
        <v>1</v>
      </c>
    </row>
    <row r="31" spans="2:10" ht="30" customHeight="1" x14ac:dyDescent="0.3">
      <c r="B31" s="5" t="s">
        <v>6</v>
      </c>
      <c r="C31" s="9"/>
      <c r="D31" s="9"/>
      <c r="E31" s="6">
        <f t="shared" si="1"/>
        <v>0</v>
      </c>
      <c r="F31" s="7">
        <f t="shared" si="2"/>
        <v>0</v>
      </c>
      <c r="G31" s="8"/>
      <c r="H31" s="26">
        <f t="shared" si="3"/>
        <v>0</v>
      </c>
      <c r="I31" s="58" t="e">
        <f>#N/A</f>
        <v>#N/A</v>
      </c>
      <c r="J31" s="101">
        <f t="shared" si="0"/>
        <v>1</v>
      </c>
    </row>
    <row r="32" spans="2:10" ht="30" customHeight="1" x14ac:dyDescent="0.3">
      <c r="B32" s="5" t="s">
        <v>6</v>
      </c>
      <c r="C32" s="9"/>
      <c r="D32" s="9"/>
      <c r="E32" s="6">
        <f t="shared" si="1"/>
        <v>0</v>
      </c>
      <c r="F32" s="7">
        <f t="shared" si="2"/>
        <v>0</v>
      </c>
      <c r="G32" s="8"/>
      <c r="H32" s="26">
        <f t="shared" si="3"/>
        <v>0</v>
      </c>
      <c r="I32" s="58" t="e">
        <f>#N/A</f>
        <v>#N/A</v>
      </c>
      <c r="J32" s="101">
        <f t="shared" si="0"/>
        <v>1</v>
      </c>
    </row>
    <row r="33" spans="2:10" ht="30" customHeight="1" x14ac:dyDescent="0.3">
      <c r="B33" s="5" t="s">
        <v>6</v>
      </c>
      <c r="C33" s="9"/>
      <c r="D33" s="9"/>
      <c r="E33" s="6">
        <f t="shared" si="1"/>
        <v>0</v>
      </c>
      <c r="F33" s="7">
        <f t="shared" si="2"/>
        <v>0</v>
      </c>
      <c r="G33" s="8"/>
      <c r="H33" s="26">
        <f t="shared" si="3"/>
        <v>0</v>
      </c>
      <c r="I33" s="58" t="e">
        <f>#N/A</f>
        <v>#N/A</v>
      </c>
      <c r="J33" s="101">
        <f t="shared" si="0"/>
        <v>1</v>
      </c>
    </row>
    <row r="34" spans="2:10" ht="30" customHeight="1" x14ac:dyDescent="0.3">
      <c r="B34" s="5" t="s">
        <v>6</v>
      </c>
      <c r="C34" s="9"/>
      <c r="D34" s="9"/>
      <c r="E34" s="6">
        <f t="shared" si="1"/>
        <v>0</v>
      </c>
      <c r="F34" s="7">
        <f t="shared" si="2"/>
        <v>0</v>
      </c>
      <c r="G34" s="8"/>
      <c r="H34" s="26">
        <f t="shared" si="3"/>
        <v>0</v>
      </c>
      <c r="I34" s="58" t="e">
        <f>#N/A</f>
        <v>#N/A</v>
      </c>
      <c r="J34" s="101">
        <f t="shared" si="0"/>
        <v>1</v>
      </c>
    </row>
    <row r="35" spans="2:10" ht="30" customHeight="1" x14ac:dyDescent="0.3">
      <c r="B35" s="5" t="s">
        <v>6</v>
      </c>
      <c r="C35" s="9"/>
      <c r="D35" s="9"/>
      <c r="E35" s="6">
        <f t="shared" si="1"/>
        <v>0</v>
      </c>
      <c r="F35" s="7">
        <f t="shared" si="2"/>
        <v>0</v>
      </c>
      <c r="G35" s="8"/>
      <c r="H35" s="26">
        <f t="shared" si="3"/>
        <v>0</v>
      </c>
      <c r="I35" s="58" t="e">
        <f>#N/A</f>
        <v>#N/A</v>
      </c>
      <c r="J35" s="101">
        <f t="shared" si="0"/>
        <v>1</v>
      </c>
    </row>
    <row r="36" spans="2:10" ht="30" customHeight="1" x14ac:dyDescent="0.3">
      <c r="B36" s="5" t="s">
        <v>6</v>
      </c>
      <c r="C36" s="9"/>
      <c r="D36" s="9"/>
      <c r="E36" s="6">
        <f t="shared" si="1"/>
        <v>0</v>
      </c>
      <c r="F36" s="7">
        <f t="shared" si="2"/>
        <v>0</v>
      </c>
      <c r="G36" s="8"/>
      <c r="H36" s="26">
        <f t="shared" si="3"/>
        <v>0</v>
      </c>
      <c r="I36" s="58" t="e">
        <f>#N/A</f>
        <v>#N/A</v>
      </c>
      <c r="J36" s="101">
        <f t="shared" si="0"/>
        <v>1</v>
      </c>
    </row>
    <row r="37" spans="2:10" ht="30" customHeight="1" x14ac:dyDescent="0.3">
      <c r="B37" s="5" t="s">
        <v>6</v>
      </c>
      <c r="C37" s="9"/>
      <c r="D37" s="9"/>
      <c r="E37" s="6">
        <f t="shared" si="1"/>
        <v>0</v>
      </c>
      <c r="F37" s="7">
        <f t="shared" si="2"/>
        <v>0</v>
      </c>
      <c r="G37" s="8"/>
      <c r="H37" s="26">
        <f t="shared" si="3"/>
        <v>0</v>
      </c>
      <c r="I37" s="58" t="e">
        <f>#N/A</f>
        <v>#N/A</v>
      </c>
      <c r="J37" s="101">
        <f t="shared" si="0"/>
        <v>1</v>
      </c>
    </row>
    <row r="38" spans="2:10" ht="30" customHeight="1" x14ac:dyDescent="0.3">
      <c r="B38" s="5" t="s">
        <v>6</v>
      </c>
      <c r="C38" s="9"/>
      <c r="D38" s="9"/>
      <c r="E38" s="6">
        <f t="shared" si="1"/>
        <v>0</v>
      </c>
      <c r="F38" s="7">
        <f t="shared" si="2"/>
        <v>0</v>
      </c>
      <c r="G38" s="8"/>
      <c r="H38" s="26">
        <f t="shared" si="3"/>
        <v>0</v>
      </c>
      <c r="I38" s="58" t="e">
        <f>#N/A</f>
        <v>#N/A</v>
      </c>
      <c r="J38" s="101">
        <f t="shared" si="0"/>
        <v>1</v>
      </c>
    </row>
    <row r="39" spans="2:10" ht="30" customHeight="1" x14ac:dyDescent="0.3">
      <c r="B39" s="5" t="s">
        <v>6</v>
      </c>
      <c r="C39" s="9"/>
      <c r="D39" s="9"/>
      <c r="E39" s="6">
        <f t="shared" si="1"/>
        <v>0</v>
      </c>
      <c r="F39" s="7">
        <f t="shared" si="2"/>
        <v>0</v>
      </c>
      <c r="G39" s="8"/>
      <c r="H39" s="26">
        <f t="shared" si="3"/>
        <v>0</v>
      </c>
      <c r="I39" s="58" t="e">
        <f>#N/A</f>
        <v>#N/A</v>
      </c>
      <c r="J39" s="101">
        <f t="shared" si="0"/>
        <v>1</v>
      </c>
    </row>
    <row r="40" spans="2:10" ht="30" customHeight="1" x14ac:dyDescent="0.3">
      <c r="B40" s="5" t="s">
        <v>6</v>
      </c>
      <c r="C40" s="9"/>
      <c r="D40" s="9"/>
      <c r="E40" s="6">
        <f t="shared" si="1"/>
        <v>0</v>
      </c>
      <c r="F40" s="7">
        <f t="shared" si="2"/>
        <v>0</v>
      </c>
      <c r="G40" s="8"/>
      <c r="H40" s="26">
        <f t="shared" si="3"/>
        <v>0</v>
      </c>
      <c r="I40" s="58" t="e">
        <f>#N/A</f>
        <v>#N/A</v>
      </c>
      <c r="J40" s="101">
        <f t="shared" si="0"/>
        <v>1</v>
      </c>
    </row>
    <row r="41" spans="2:10" ht="30" customHeight="1" x14ac:dyDescent="0.3">
      <c r="B41" s="5" t="s">
        <v>6</v>
      </c>
      <c r="C41" s="9"/>
      <c r="D41" s="9"/>
      <c r="E41" s="6">
        <f t="shared" si="1"/>
        <v>0</v>
      </c>
      <c r="F41" s="7">
        <f t="shared" si="2"/>
        <v>0</v>
      </c>
      <c r="G41" s="8"/>
      <c r="H41" s="26">
        <f t="shared" si="3"/>
        <v>0</v>
      </c>
      <c r="I41" s="58" t="e">
        <f>#N/A</f>
        <v>#N/A</v>
      </c>
      <c r="J41" s="101">
        <f t="shared" si="0"/>
        <v>1</v>
      </c>
    </row>
    <row r="42" spans="2:10" ht="30" customHeight="1" x14ac:dyDescent="0.3">
      <c r="B42" s="5" t="s">
        <v>6</v>
      </c>
      <c r="C42" s="9"/>
      <c r="D42" s="9"/>
      <c r="E42" s="6">
        <f t="shared" si="1"/>
        <v>0</v>
      </c>
      <c r="F42" s="7">
        <f t="shared" si="2"/>
        <v>0</v>
      </c>
      <c r="G42" s="8"/>
      <c r="H42" s="26">
        <f t="shared" si="3"/>
        <v>0</v>
      </c>
      <c r="I42" s="58" t="e">
        <f>#N/A</f>
        <v>#N/A</v>
      </c>
      <c r="J42" s="101">
        <f t="shared" si="0"/>
        <v>1</v>
      </c>
    </row>
    <row r="43" spans="2:10" ht="30" customHeight="1" x14ac:dyDescent="0.3">
      <c r="B43" s="5" t="s">
        <v>6</v>
      </c>
      <c r="C43" s="9"/>
      <c r="D43" s="9"/>
      <c r="E43" s="6">
        <f t="shared" si="1"/>
        <v>0</v>
      </c>
      <c r="F43" s="7">
        <f t="shared" si="2"/>
        <v>0</v>
      </c>
      <c r="G43" s="8"/>
      <c r="H43" s="26">
        <f t="shared" si="3"/>
        <v>0</v>
      </c>
      <c r="I43" s="58" t="e">
        <f>#N/A</f>
        <v>#N/A</v>
      </c>
      <c r="J43" s="101">
        <f t="shared" si="0"/>
        <v>1</v>
      </c>
    </row>
    <row r="44" spans="2:10" ht="30" customHeight="1" x14ac:dyDescent="0.3">
      <c r="B44" s="5" t="s">
        <v>6</v>
      </c>
      <c r="C44" s="9"/>
      <c r="D44" s="9"/>
      <c r="E44" s="6">
        <f t="shared" si="1"/>
        <v>0</v>
      </c>
      <c r="F44" s="7">
        <f t="shared" si="2"/>
        <v>0</v>
      </c>
      <c r="G44" s="8"/>
      <c r="H44" s="26">
        <f t="shared" si="3"/>
        <v>0</v>
      </c>
      <c r="I44" s="58" t="e">
        <f>#N/A</f>
        <v>#N/A</v>
      </c>
      <c r="J44" s="101">
        <f t="shared" si="0"/>
        <v>1</v>
      </c>
    </row>
    <row r="45" spans="2:10" ht="30" customHeight="1" x14ac:dyDescent="0.3">
      <c r="B45" s="5" t="s">
        <v>6</v>
      </c>
      <c r="C45" s="9"/>
      <c r="D45" s="9"/>
      <c r="E45" s="6">
        <f t="shared" si="1"/>
        <v>0</v>
      </c>
      <c r="F45" s="7">
        <f t="shared" si="2"/>
        <v>0</v>
      </c>
      <c r="G45" s="8"/>
      <c r="H45" s="26">
        <f t="shared" si="3"/>
        <v>0</v>
      </c>
      <c r="I45" s="58" t="e">
        <f>#N/A</f>
        <v>#N/A</v>
      </c>
      <c r="J45" s="101">
        <f t="shared" si="0"/>
        <v>1</v>
      </c>
    </row>
    <row r="46" spans="2:10" ht="30" customHeight="1" x14ac:dyDescent="0.3">
      <c r="B46" s="5" t="s">
        <v>6</v>
      </c>
      <c r="C46" s="9"/>
      <c r="D46" s="9"/>
      <c r="E46" s="6">
        <f t="shared" si="1"/>
        <v>0</v>
      </c>
      <c r="F46" s="7">
        <f t="shared" si="2"/>
        <v>0</v>
      </c>
      <c r="G46" s="8"/>
      <c r="H46" s="26">
        <f t="shared" si="3"/>
        <v>0</v>
      </c>
      <c r="I46" s="58" t="e">
        <f>#N/A</f>
        <v>#N/A</v>
      </c>
      <c r="J46" s="101">
        <f t="shared" si="0"/>
        <v>1</v>
      </c>
    </row>
    <row r="47" spans="2:10" ht="30" customHeight="1" x14ac:dyDescent="0.3">
      <c r="B47" s="5" t="s">
        <v>6</v>
      </c>
      <c r="C47" s="9"/>
      <c r="D47" s="9"/>
      <c r="E47" s="6">
        <f t="shared" si="1"/>
        <v>0</v>
      </c>
      <c r="F47" s="7">
        <f t="shared" si="2"/>
        <v>0</v>
      </c>
      <c r="G47" s="8"/>
      <c r="H47" s="26">
        <f t="shared" si="3"/>
        <v>0</v>
      </c>
      <c r="I47" s="58" t="e">
        <f>#N/A</f>
        <v>#N/A</v>
      </c>
      <c r="J47" s="101">
        <f t="shared" si="0"/>
        <v>1</v>
      </c>
    </row>
    <row r="48" spans="2:10" ht="30" customHeight="1" x14ac:dyDescent="0.3">
      <c r="B48" s="5" t="s">
        <v>6</v>
      </c>
      <c r="C48" s="9"/>
      <c r="D48" s="9"/>
      <c r="E48" s="6">
        <f t="shared" si="1"/>
        <v>0</v>
      </c>
      <c r="F48" s="7">
        <f t="shared" si="2"/>
        <v>0</v>
      </c>
      <c r="G48" s="8"/>
      <c r="H48" s="26">
        <f t="shared" si="3"/>
        <v>0</v>
      </c>
      <c r="I48" s="58" t="e">
        <f>#N/A</f>
        <v>#N/A</v>
      </c>
      <c r="J48" s="101">
        <f t="shared" si="0"/>
        <v>1</v>
      </c>
    </row>
    <row r="49" spans="2:10" ht="30" customHeight="1" x14ac:dyDescent="0.3">
      <c r="B49" s="5" t="s">
        <v>6</v>
      </c>
      <c r="C49" s="9"/>
      <c r="D49" s="9"/>
      <c r="E49" s="6">
        <f t="shared" si="1"/>
        <v>0</v>
      </c>
      <c r="F49" s="7">
        <f t="shared" si="2"/>
        <v>0</v>
      </c>
      <c r="G49" s="8"/>
      <c r="H49" s="26">
        <f t="shared" si="3"/>
        <v>0</v>
      </c>
      <c r="I49" s="58" t="e">
        <f>#N/A</f>
        <v>#N/A</v>
      </c>
      <c r="J49" s="101">
        <f t="shared" si="0"/>
        <v>1</v>
      </c>
    </row>
    <row r="50" spans="2:10" ht="30" customHeight="1" x14ac:dyDescent="0.3">
      <c r="B50" s="5" t="s">
        <v>6</v>
      </c>
      <c r="C50" s="9"/>
      <c r="D50" s="9"/>
      <c r="E50" s="6">
        <f t="shared" si="1"/>
        <v>0</v>
      </c>
      <c r="F50" s="7">
        <f t="shared" si="2"/>
        <v>0</v>
      </c>
      <c r="G50" s="8"/>
      <c r="H50" s="26">
        <f t="shared" si="3"/>
        <v>0</v>
      </c>
      <c r="I50" s="58" t="e">
        <f>#N/A</f>
        <v>#N/A</v>
      </c>
      <c r="J50" s="101">
        <f t="shared" si="0"/>
        <v>1</v>
      </c>
    </row>
    <row r="51" spans="2:10" ht="30" customHeight="1" x14ac:dyDescent="0.3">
      <c r="B51" s="5" t="s">
        <v>6</v>
      </c>
      <c r="C51" s="9"/>
      <c r="D51" s="9"/>
      <c r="E51" s="6">
        <f t="shared" si="1"/>
        <v>0</v>
      </c>
      <c r="F51" s="7">
        <f t="shared" si="2"/>
        <v>0</v>
      </c>
      <c r="G51" s="8"/>
      <c r="H51" s="26">
        <f t="shared" si="3"/>
        <v>0</v>
      </c>
      <c r="I51" s="58" t="e">
        <f>#N/A</f>
        <v>#N/A</v>
      </c>
      <c r="J51" s="101">
        <f t="shared" si="0"/>
        <v>1</v>
      </c>
    </row>
    <row r="52" spans="2:10" ht="30" customHeight="1" x14ac:dyDescent="0.3">
      <c r="B52" s="5" t="s">
        <v>6</v>
      </c>
      <c r="C52" s="9"/>
      <c r="D52" s="9"/>
      <c r="E52" s="6">
        <f t="shared" si="1"/>
        <v>0</v>
      </c>
      <c r="F52" s="7">
        <f t="shared" si="2"/>
        <v>0</v>
      </c>
      <c r="G52" s="8"/>
      <c r="H52" s="26">
        <f t="shared" si="3"/>
        <v>0</v>
      </c>
      <c r="I52" s="58" t="e">
        <f>#N/A</f>
        <v>#N/A</v>
      </c>
      <c r="J52" s="101">
        <f t="shared" si="0"/>
        <v>1</v>
      </c>
    </row>
    <row r="53" spans="2:10" ht="30" customHeight="1" x14ac:dyDescent="0.3">
      <c r="B53" s="5" t="s">
        <v>6</v>
      </c>
      <c r="C53" s="9"/>
      <c r="D53" s="9"/>
      <c r="E53" s="6">
        <f t="shared" si="1"/>
        <v>0</v>
      </c>
      <c r="F53" s="7">
        <f t="shared" si="2"/>
        <v>0</v>
      </c>
      <c r="G53" s="8"/>
      <c r="H53" s="26">
        <f t="shared" si="3"/>
        <v>0</v>
      </c>
      <c r="I53" s="58" t="e">
        <f>#N/A</f>
        <v>#N/A</v>
      </c>
      <c r="J53" s="101">
        <f t="shared" si="0"/>
        <v>1</v>
      </c>
    </row>
    <row r="54" spans="2:10" ht="30" customHeight="1" x14ac:dyDescent="0.3">
      <c r="B54" s="5" t="s">
        <v>6</v>
      </c>
      <c r="C54" s="9"/>
      <c r="D54" s="9"/>
      <c r="E54" s="6">
        <f t="shared" si="1"/>
        <v>0</v>
      </c>
      <c r="F54" s="7">
        <f t="shared" si="2"/>
        <v>0</v>
      </c>
      <c r="G54" s="8"/>
      <c r="H54" s="26">
        <f t="shared" si="3"/>
        <v>0</v>
      </c>
      <c r="I54" s="58" t="e">
        <f>#N/A</f>
        <v>#N/A</v>
      </c>
      <c r="J54" s="101">
        <f t="shared" si="0"/>
        <v>1</v>
      </c>
    </row>
    <row r="55" spans="2:10" ht="30" customHeight="1" x14ac:dyDescent="0.3">
      <c r="B55" s="5" t="s">
        <v>6</v>
      </c>
      <c r="C55" s="9"/>
      <c r="D55" s="9"/>
      <c r="E55" s="6">
        <f t="shared" si="1"/>
        <v>0</v>
      </c>
      <c r="F55" s="7">
        <f t="shared" si="2"/>
        <v>0</v>
      </c>
      <c r="G55" s="8"/>
      <c r="H55" s="26">
        <f t="shared" si="3"/>
        <v>0</v>
      </c>
      <c r="I55" s="58" t="e">
        <f>#N/A</f>
        <v>#N/A</v>
      </c>
      <c r="J55" s="101">
        <f t="shared" si="0"/>
        <v>1</v>
      </c>
    </row>
    <row r="56" spans="2:10" ht="30" customHeight="1" x14ac:dyDescent="0.3">
      <c r="B56" s="5" t="s">
        <v>6</v>
      </c>
      <c r="C56" s="9"/>
      <c r="D56" s="9"/>
      <c r="E56" s="6">
        <f t="shared" si="1"/>
        <v>0</v>
      </c>
      <c r="F56" s="7">
        <f t="shared" si="2"/>
        <v>0</v>
      </c>
      <c r="G56" s="8"/>
      <c r="H56" s="26">
        <f t="shared" si="3"/>
        <v>0</v>
      </c>
      <c r="I56" s="58" t="e">
        <f>#N/A</f>
        <v>#N/A</v>
      </c>
      <c r="J56" s="101">
        <f t="shared" si="0"/>
        <v>1</v>
      </c>
    </row>
    <row r="57" spans="2:10" ht="30" customHeight="1" x14ac:dyDescent="0.3">
      <c r="B57" s="5" t="s">
        <v>6</v>
      </c>
      <c r="C57" s="9"/>
      <c r="D57" s="9"/>
      <c r="E57" s="6">
        <f t="shared" si="1"/>
        <v>0</v>
      </c>
      <c r="F57" s="7">
        <f t="shared" si="2"/>
        <v>0</v>
      </c>
      <c r="G57" s="8"/>
      <c r="H57" s="26">
        <f t="shared" si="3"/>
        <v>0</v>
      </c>
      <c r="I57" s="58" t="e">
        <f>#N/A</f>
        <v>#N/A</v>
      </c>
      <c r="J57" s="101">
        <f t="shared" si="0"/>
        <v>1</v>
      </c>
    </row>
    <row r="58" spans="2:10" ht="30" customHeight="1" x14ac:dyDescent="0.3">
      <c r="B58" s="5" t="s">
        <v>6</v>
      </c>
      <c r="C58" s="9"/>
      <c r="D58" s="9"/>
      <c r="E58" s="6">
        <f t="shared" si="1"/>
        <v>0</v>
      </c>
      <c r="F58" s="7">
        <f t="shared" si="2"/>
        <v>0</v>
      </c>
      <c r="G58" s="8"/>
      <c r="H58" s="26">
        <f t="shared" si="3"/>
        <v>0</v>
      </c>
      <c r="I58" s="58" t="e">
        <f>#N/A</f>
        <v>#N/A</v>
      </c>
      <c r="J58" s="101">
        <f t="shared" si="0"/>
        <v>1</v>
      </c>
    </row>
    <row r="59" spans="2:10" ht="30" customHeight="1" x14ac:dyDescent="0.3">
      <c r="B59" s="5" t="s">
        <v>6</v>
      </c>
      <c r="C59" s="9"/>
      <c r="D59" s="9"/>
      <c r="E59" s="6">
        <f t="shared" si="1"/>
        <v>0</v>
      </c>
      <c r="F59" s="7">
        <f t="shared" si="2"/>
        <v>0</v>
      </c>
      <c r="G59" s="8"/>
      <c r="H59" s="26">
        <f t="shared" si="3"/>
        <v>0</v>
      </c>
      <c r="I59" s="58" t="e">
        <f>#N/A</f>
        <v>#N/A</v>
      </c>
      <c r="J59" s="101">
        <f t="shared" si="0"/>
        <v>1</v>
      </c>
    </row>
    <row r="60" spans="2:10" ht="30" customHeight="1" x14ac:dyDescent="0.3">
      <c r="B60" s="5" t="s">
        <v>6</v>
      </c>
      <c r="C60" s="9"/>
      <c r="D60" s="9"/>
      <c r="E60" s="6">
        <f t="shared" si="1"/>
        <v>0</v>
      </c>
      <c r="F60" s="7">
        <f t="shared" si="2"/>
        <v>0</v>
      </c>
      <c r="G60" s="8"/>
      <c r="H60" s="26">
        <f t="shared" si="3"/>
        <v>0</v>
      </c>
      <c r="I60" s="58" t="e">
        <f>#N/A</f>
        <v>#N/A</v>
      </c>
      <c r="J60" s="101">
        <f t="shared" si="0"/>
        <v>1</v>
      </c>
    </row>
    <row r="61" spans="2:10" ht="30" customHeight="1" x14ac:dyDescent="0.3">
      <c r="B61" s="5" t="s">
        <v>6</v>
      </c>
      <c r="C61" s="9"/>
      <c r="D61" s="9"/>
      <c r="E61" s="6">
        <f t="shared" si="1"/>
        <v>0</v>
      </c>
      <c r="F61" s="7">
        <f t="shared" si="2"/>
        <v>0</v>
      </c>
      <c r="G61" s="8"/>
      <c r="H61" s="26">
        <f t="shared" si="3"/>
        <v>0</v>
      </c>
      <c r="I61" s="58" t="e">
        <f>#N/A</f>
        <v>#N/A</v>
      </c>
      <c r="J61" s="101">
        <f t="shared" si="0"/>
        <v>1</v>
      </c>
    </row>
    <row r="62" spans="2:10" ht="30" customHeight="1" x14ac:dyDescent="0.3">
      <c r="B62" s="5" t="s">
        <v>6</v>
      </c>
      <c r="C62" s="9"/>
      <c r="D62" s="9"/>
      <c r="E62" s="6">
        <f t="shared" si="1"/>
        <v>0</v>
      </c>
      <c r="F62" s="7">
        <f t="shared" si="2"/>
        <v>0</v>
      </c>
      <c r="G62" s="8"/>
      <c r="H62" s="26">
        <f t="shared" si="3"/>
        <v>0</v>
      </c>
      <c r="I62" s="58" t="e">
        <f>#N/A</f>
        <v>#N/A</v>
      </c>
      <c r="J62" s="101">
        <f t="shared" si="0"/>
        <v>1</v>
      </c>
    </row>
    <row r="63" spans="2:10" ht="30" customHeight="1" x14ac:dyDescent="0.3">
      <c r="B63" s="5" t="s">
        <v>6</v>
      </c>
      <c r="C63" s="9"/>
      <c r="D63" s="9"/>
      <c r="E63" s="6">
        <f t="shared" si="1"/>
        <v>0</v>
      </c>
      <c r="F63" s="7">
        <f t="shared" si="2"/>
        <v>0</v>
      </c>
      <c r="G63" s="8"/>
      <c r="H63" s="26">
        <f t="shared" si="3"/>
        <v>0</v>
      </c>
      <c r="I63" s="58" t="e">
        <f>#N/A</f>
        <v>#N/A</v>
      </c>
      <c r="J63" s="101">
        <f t="shared" si="0"/>
        <v>1</v>
      </c>
    </row>
    <row r="64" spans="2:10" ht="30" customHeight="1" x14ac:dyDescent="0.3">
      <c r="B64" s="5" t="s">
        <v>6</v>
      </c>
      <c r="C64" s="9"/>
      <c r="D64" s="9"/>
      <c r="E64" s="6">
        <f t="shared" si="1"/>
        <v>0</v>
      </c>
      <c r="F64" s="7">
        <f t="shared" si="2"/>
        <v>0</v>
      </c>
      <c r="G64" s="8"/>
      <c r="H64" s="26">
        <f t="shared" si="3"/>
        <v>0</v>
      </c>
      <c r="I64" s="58" t="e">
        <f>#N/A</f>
        <v>#N/A</v>
      </c>
      <c r="J64" s="101">
        <f t="shared" si="0"/>
        <v>1</v>
      </c>
    </row>
    <row r="65" spans="2:10" ht="30" customHeight="1" x14ac:dyDescent="0.3">
      <c r="B65" s="5" t="s">
        <v>6</v>
      </c>
      <c r="C65" s="9"/>
      <c r="D65" s="9"/>
      <c r="E65" s="6">
        <f t="shared" si="1"/>
        <v>0</v>
      </c>
      <c r="F65" s="7">
        <f t="shared" si="2"/>
        <v>0</v>
      </c>
      <c r="G65" s="8"/>
      <c r="H65" s="26">
        <f t="shared" si="3"/>
        <v>0</v>
      </c>
      <c r="I65" s="58" t="e">
        <f>#N/A</f>
        <v>#N/A</v>
      </c>
      <c r="J65" s="101">
        <f t="shared" si="0"/>
        <v>1</v>
      </c>
    </row>
    <row r="66" spans="2:10" ht="30" customHeight="1" x14ac:dyDescent="0.3">
      <c r="B66" s="5" t="s">
        <v>6</v>
      </c>
      <c r="C66" s="9"/>
      <c r="D66" s="9"/>
      <c r="E66" s="6">
        <f t="shared" si="1"/>
        <v>0</v>
      </c>
      <c r="F66" s="7">
        <f t="shared" si="2"/>
        <v>0</v>
      </c>
      <c r="G66" s="8"/>
      <c r="H66" s="26">
        <f t="shared" si="3"/>
        <v>0</v>
      </c>
      <c r="I66" s="58" t="e">
        <f>#N/A</f>
        <v>#N/A</v>
      </c>
      <c r="J66" s="101">
        <f t="shared" si="0"/>
        <v>1</v>
      </c>
    </row>
    <row r="67" spans="2:10" ht="30" customHeight="1" x14ac:dyDescent="0.3">
      <c r="B67" s="5" t="s">
        <v>6</v>
      </c>
      <c r="C67" s="9"/>
      <c r="D67" s="9"/>
      <c r="E67" s="6">
        <f t="shared" si="1"/>
        <v>0</v>
      </c>
      <c r="F67" s="7">
        <f t="shared" si="2"/>
        <v>0</v>
      </c>
      <c r="G67" s="8"/>
      <c r="H67" s="26">
        <f t="shared" si="3"/>
        <v>0</v>
      </c>
      <c r="I67" s="58" t="e">
        <f>#N/A</f>
        <v>#N/A</v>
      </c>
      <c r="J67" s="101">
        <f t="shared" si="0"/>
        <v>1</v>
      </c>
    </row>
    <row r="68" spans="2:10" ht="30" customHeight="1" x14ac:dyDescent="0.3">
      <c r="B68" s="5" t="s">
        <v>6</v>
      </c>
      <c r="C68" s="9"/>
      <c r="D68" s="9"/>
      <c r="E68" s="6">
        <f t="shared" si="1"/>
        <v>0</v>
      </c>
      <c r="F68" s="7">
        <f t="shared" si="2"/>
        <v>0</v>
      </c>
      <c r="G68" s="8"/>
      <c r="H68" s="26">
        <f t="shared" si="3"/>
        <v>0</v>
      </c>
      <c r="I68" s="58" t="e">
        <f>#N/A</f>
        <v>#N/A</v>
      </c>
      <c r="J68" s="101">
        <f t="shared" ref="J68:J131" si="4">(D68-C68)+1</f>
        <v>1</v>
      </c>
    </row>
    <row r="69" spans="2:10" ht="30" customHeight="1" x14ac:dyDescent="0.3">
      <c r="B69" s="5" t="s">
        <v>6</v>
      </c>
      <c r="C69" s="9"/>
      <c r="D69" s="9"/>
      <c r="E69" s="6">
        <f t="shared" ref="E69:E132" si="5">IF(J69=1,0,J69)</f>
        <v>0</v>
      </c>
      <c r="F69" s="7">
        <f t="shared" ref="F69:F132" si="6">TRUNC((E69/30))</f>
        <v>0</v>
      </c>
      <c r="G69" s="8"/>
      <c r="H69" s="26">
        <f t="shared" ref="H69:H132" si="7">F69*0.085</f>
        <v>0</v>
      </c>
      <c r="I69" s="58" t="e">
        <f>#N/A</f>
        <v>#N/A</v>
      </c>
      <c r="J69" s="101">
        <f t="shared" si="4"/>
        <v>1</v>
      </c>
    </row>
    <row r="70" spans="2:10" ht="30" customHeight="1" x14ac:dyDescent="0.3">
      <c r="B70" s="5" t="s">
        <v>6</v>
      </c>
      <c r="C70" s="9"/>
      <c r="D70" s="9"/>
      <c r="E70" s="6">
        <f t="shared" si="5"/>
        <v>0</v>
      </c>
      <c r="F70" s="7">
        <f t="shared" si="6"/>
        <v>0</v>
      </c>
      <c r="G70" s="8"/>
      <c r="H70" s="26">
        <f t="shared" si="7"/>
        <v>0</v>
      </c>
      <c r="I70" s="58" t="e">
        <f>#N/A</f>
        <v>#N/A</v>
      </c>
      <c r="J70" s="101">
        <f t="shared" si="4"/>
        <v>1</v>
      </c>
    </row>
    <row r="71" spans="2:10" ht="30" customHeight="1" x14ac:dyDescent="0.3">
      <c r="B71" s="5" t="s">
        <v>6</v>
      </c>
      <c r="C71" s="9"/>
      <c r="D71" s="9"/>
      <c r="E71" s="6">
        <f t="shared" si="5"/>
        <v>0</v>
      </c>
      <c r="F71" s="7">
        <f t="shared" si="6"/>
        <v>0</v>
      </c>
      <c r="G71" s="8"/>
      <c r="H71" s="26">
        <f t="shared" si="7"/>
        <v>0</v>
      </c>
      <c r="I71" s="58" t="e">
        <f>#N/A</f>
        <v>#N/A</v>
      </c>
      <c r="J71" s="101">
        <f t="shared" si="4"/>
        <v>1</v>
      </c>
    </row>
    <row r="72" spans="2:10" ht="30" customHeight="1" x14ac:dyDescent="0.3">
      <c r="B72" s="5" t="s">
        <v>6</v>
      </c>
      <c r="C72" s="9"/>
      <c r="D72" s="9"/>
      <c r="E72" s="6">
        <f t="shared" si="5"/>
        <v>0</v>
      </c>
      <c r="F72" s="7">
        <f t="shared" si="6"/>
        <v>0</v>
      </c>
      <c r="G72" s="8"/>
      <c r="H72" s="26">
        <f t="shared" si="7"/>
        <v>0</v>
      </c>
      <c r="I72" s="58" t="e">
        <f>#N/A</f>
        <v>#N/A</v>
      </c>
      <c r="J72" s="101">
        <f t="shared" si="4"/>
        <v>1</v>
      </c>
    </row>
    <row r="73" spans="2:10" ht="30" customHeight="1" x14ac:dyDescent="0.3">
      <c r="B73" s="5" t="s">
        <v>6</v>
      </c>
      <c r="C73" s="9"/>
      <c r="D73" s="9"/>
      <c r="E73" s="6">
        <f t="shared" si="5"/>
        <v>0</v>
      </c>
      <c r="F73" s="7">
        <f t="shared" si="6"/>
        <v>0</v>
      </c>
      <c r="G73" s="8"/>
      <c r="H73" s="26">
        <f t="shared" si="7"/>
        <v>0</v>
      </c>
      <c r="I73" s="58" t="e">
        <f>#N/A</f>
        <v>#N/A</v>
      </c>
      <c r="J73" s="101">
        <f t="shared" si="4"/>
        <v>1</v>
      </c>
    </row>
    <row r="74" spans="2:10" ht="30" customHeight="1" x14ac:dyDescent="0.3">
      <c r="B74" s="5" t="s">
        <v>6</v>
      </c>
      <c r="C74" s="9"/>
      <c r="D74" s="9"/>
      <c r="E74" s="6">
        <f t="shared" si="5"/>
        <v>0</v>
      </c>
      <c r="F74" s="7">
        <f t="shared" si="6"/>
        <v>0</v>
      </c>
      <c r="G74" s="8"/>
      <c r="H74" s="26">
        <f t="shared" si="7"/>
        <v>0</v>
      </c>
      <c r="I74" s="58" t="e">
        <f>#N/A</f>
        <v>#N/A</v>
      </c>
      <c r="J74" s="101">
        <f t="shared" si="4"/>
        <v>1</v>
      </c>
    </row>
    <row r="75" spans="2:10" ht="30" customHeight="1" x14ac:dyDescent="0.3">
      <c r="B75" s="5" t="s">
        <v>6</v>
      </c>
      <c r="C75" s="9"/>
      <c r="D75" s="9"/>
      <c r="E75" s="6">
        <f t="shared" si="5"/>
        <v>0</v>
      </c>
      <c r="F75" s="7">
        <f t="shared" si="6"/>
        <v>0</v>
      </c>
      <c r="G75" s="8"/>
      <c r="H75" s="26">
        <f t="shared" si="7"/>
        <v>0</v>
      </c>
      <c r="I75" s="58" t="e">
        <f>#N/A</f>
        <v>#N/A</v>
      </c>
      <c r="J75" s="101">
        <f t="shared" si="4"/>
        <v>1</v>
      </c>
    </row>
    <row r="76" spans="2:10" ht="30" customHeight="1" x14ac:dyDescent="0.3">
      <c r="B76" s="5" t="s">
        <v>6</v>
      </c>
      <c r="C76" s="9"/>
      <c r="D76" s="9"/>
      <c r="E76" s="6">
        <f t="shared" si="5"/>
        <v>0</v>
      </c>
      <c r="F76" s="7">
        <f t="shared" si="6"/>
        <v>0</v>
      </c>
      <c r="G76" s="8"/>
      <c r="H76" s="26">
        <f t="shared" si="7"/>
        <v>0</v>
      </c>
      <c r="I76" s="58" t="e">
        <f>#N/A</f>
        <v>#N/A</v>
      </c>
      <c r="J76" s="101">
        <f t="shared" si="4"/>
        <v>1</v>
      </c>
    </row>
    <row r="77" spans="2:10" ht="30" customHeight="1" x14ac:dyDescent="0.3">
      <c r="B77" s="5" t="s">
        <v>6</v>
      </c>
      <c r="C77" s="9"/>
      <c r="D77" s="9"/>
      <c r="E77" s="6">
        <f t="shared" si="5"/>
        <v>0</v>
      </c>
      <c r="F77" s="7">
        <f t="shared" si="6"/>
        <v>0</v>
      </c>
      <c r="G77" s="8"/>
      <c r="H77" s="26">
        <f t="shared" si="7"/>
        <v>0</v>
      </c>
      <c r="I77" s="58" t="e">
        <f>#N/A</f>
        <v>#N/A</v>
      </c>
      <c r="J77" s="101">
        <f t="shared" si="4"/>
        <v>1</v>
      </c>
    </row>
    <row r="78" spans="2:10" ht="30" customHeight="1" x14ac:dyDescent="0.3">
      <c r="B78" s="5" t="s">
        <v>6</v>
      </c>
      <c r="C78" s="9"/>
      <c r="D78" s="9"/>
      <c r="E78" s="6">
        <f t="shared" si="5"/>
        <v>0</v>
      </c>
      <c r="F78" s="7">
        <f t="shared" si="6"/>
        <v>0</v>
      </c>
      <c r="G78" s="8"/>
      <c r="H78" s="26">
        <f t="shared" si="7"/>
        <v>0</v>
      </c>
      <c r="I78" s="58" t="e">
        <f>#N/A</f>
        <v>#N/A</v>
      </c>
      <c r="J78" s="101">
        <f t="shared" si="4"/>
        <v>1</v>
      </c>
    </row>
    <row r="79" spans="2:10" ht="30" customHeight="1" x14ac:dyDescent="0.3">
      <c r="B79" s="5" t="s">
        <v>6</v>
      </c>
      <c r="C79" s="9"/>
      <c r="D79" s="9"/>
      <c r="E79" s="6">
        <f t="shared" si="5"/>
        <v>0</v>
      </c>
      <c r="F79" s="7">
        <f t="shared" si="6"/>
        <v>0</v>
      </c>
      <c r="G79" s="8"/>
      <c r="H79" s="26">
        <f t="shared" si="7"/>
        <v>0</v>
      </c>
      <c r="I79" s="58" t="e">
        <f>#N/A</f>
        <v>#N/A</v>
      </c>
      <c r="J79" s="101">
        <f t="shared" si="4"/>
        <v>1</v>
      </c>
    </row>
    <row r="80" spans="2:10" ht="30" customHeight="1" x14ac:dyDescent="0.3">
      <c r="B80" s="5" t="s">
        <v>6</v>
      </c>
      <c r="C80" s="9"/>
      <c r="D80" s="9"/>
      <c r="E80" s="6">
        <f t="shared" si="5"/>
        <v>0</v>
      </c>
      <c r="F80" s="7">
        <f t="shared" si="6"/>
        <v>0</v>
      </c>
      <c r="G80" s="8"/>
      <c r="H80" s="26">
        <f t="shared" si="7"/>
        <v>0</v>
      </c>
      <c r="I80" s="58" t="e">
        <f>#N/A</f>
        <v>#N/A</v>
      </c>
      <c r="J80" s="101">
        <f t="shared" si="4"/>
        <v>1</v>
      </c>
    </row>
    <row r="81" spans="2:10" ht="30" customHeight="1" x14ac:dyDescent="0.3">
      <c r="B81" s="5" t="s">
        <v>6</v>
      </c>
      <c r="C81" s="9"/>
      <c r="D81" s="9"/>
      <c r="E81" s="6">
        <f t="shared" si="5"/>
        <v>0</v>
      </c>
      <c r="F81" s="7">
        <f t="shared" si="6"/>
        <v>0</v>
      </c>
      <c r="G81" s="8"/>
      <c r="H81" s="26">
        <f t="shared" si="7"/>
        <v>0</v>
      </c>
      <c r="I81" s="58" t="e">
        <f>#N/A</f>
        <v>#N/A</v>
      </c>
      <c r="J81" s="101">
        <f t="shared" si="4"/>
        <v>1</v>
      </c>
    </row>
    <row r="82" spans="2:10" ht="30" customHeight="1" x14ac:dyDescent="0.3">
      <c r="B82" s="5" t="s">
        <v>6</v>
      </c>
      <c r="C82" s="9"/>
      <c r="D82" s="9"/>
      <c r="E82" s="6">
        <f t="shared" si="5"/>
        <v>0</v>
      </c>
      <c r="F82" s="7">
        <f t="shared" si="6"/>
        <v>0</v>
      </c>
      <c r="G82" s="8"/>
      <c r="H82" s="26">
        <f t="shared" si="7"/>
        <v>0</v>
      </c>
      <c r="I82" s="58" t="e">
        <f>#N/A</f>
        <v>#N/A</v>
      </c>
      <c r="J82" s="101">
        <f t="shared" si="4"/>
        <v>1</v>
      </c>
    </row>
    <row r="83" spans="2:10" ht="30" customHeight="1" x14ac:dyDescent="0.3">
      <c r="B83" s="5" t="s">
        <v>6</v>
      </c>
      <c r="C83" s="9"/>
      <c r="D83" s="9"/>
      <c r="E83" s="6">
        <f t="shared" si="5"/>
        <v>0</v>
      </c>
      <c r="F83" s="7">
        <f t="shared" si="6"/>
        <v>0</v>
      </c>
      <c r="G83" s="8"/>
      <c r="H83" s="26">
        <f t="shared" si="7"/>
        <v>0</v>
      </c>
      <c r="I83" s="58" t="e">
        <f>#N/A</f>
        <v>#N/A</v>
      </c>
      <c r="J83" s="101">
        <f t="shared" si="4"/>
        <v>1</v>
      </c>
    </row>
    <row r="84" spans="2:10" ht="30" customHeight="1" x14ac:dyDescent="0.3">
      <c r="B84" s="5" t="s">
        <v>6</v>
      </c>
      <c r="C84" s="9"/>
      <c r="D84" s="9"/>
      <c r="E84" s="6">
        <f t="shared" si="5"/>
        <v>0</v>
      </c>
      <c r="F84" s="7">
        <f t="shared" si="6"/>
        <v>0</v>
      </c>
      <c r="G84" s="8"/>
      <c r="H84" s="26">
        <f t="shared" si="7"/>
        <v>0</v>
      </c>
      <c r="I84" s="58" t="e">
        <f>#N/A</f>
        <v>#N/A</v>
      </c>
      <c r="J84" s="101">
        <f t="shared" si="4"/>
        <v>1</v>
      </c>
    </row>
    <row r="85" spans="2:10" ht="30" customHeight="1" x14ac:dyDescent="0.3">
      <c r="B85" s="5" t="s">
        <v>6</v>
      </c>
      <c r="C85" s="9"/>
      <c r="D85" s="9"/>
      <c r="E85" s="6">
        <f t="shared" si="5"/>
        <v>0</v>
      </c>
      <c r="F85" s="7">
        <f t="shared" si="6"/>
        <v>0</v>
      </c>
      <c r="G85" s="8"/>
      <c r="H85" s="26">
        <f t="shared" si="7"/>
        <v>0</v>
      </c>
      <c r="I85" s="58" t="e">
        <f>#N/A</f>
        <v>#N/A</v>
      </c>
      <c r="J85" s="101">
        <f t="shared" si="4"/>
        <v>1</v>
      </c>
    </row>
    <row r="86" spans="2:10" ht="30" customHeight="1" x14ac:dyDescent="0.3">
      <c r="B86" s="5" t="s">
        <v>6</v>
      </c>
      <c r="C86" s="9"/>
      <c r="D86" s="9"/>
      <c r="E86" s="6">
        <f t="shared" si="5"/>
        <v>0</v>
      </c>
      <c r="F86" s="7">
        <f t="shared" si="6"/>
        <v>0</v>
      </c>
      <c r="G86" s="8"/>
      <c r="H86" s="26">
        <f t="shared" si="7"/>
        <v>0</v>
      </c>
      <c r="I86" s="58" t="e">
        <f>#N/A</f>
        <v>#N/A</v>
      </c>
      <c r="J86" s="101">
        <f t="shared" si="4"/>
        <v>1</v>
      </c>
    </row>
    <row r="87" spans="2:10" ht="30" customHeight="1" x14ac:dyDescent="0.3">
      <c r="B87" s="5" t="s">
        <v>6</v>
      </c>
      <c r="C87" s="9"/>
      <c r="D87" s="9"/>
      <c r="E87" s="6">
        <f t="shared" si="5"/>
        <v>0</v>
      </c>
      <c r="F87" s="7">
        <f t="shared" si="6"/>
        <v>0</v>
      </c>
      <c r="G87" s="8"/>
      <c r="H87" s="26">
        <f t="shared" si="7"/>
        <v>0</v>
      </c>
      <c r="I87" s="58" t="e">
        <f>#N/A</f>
        <v>#N/A</v>
      </c>
      <c r="J87" s="101">
        <f t="shared" si="4"/>
        <v>1</v>
      </c>
    </row>
    <row r="88" spans="2:10" ht="30" customHeight="1" x14ac:dyDescent="0.3">
      <c r="B88" s="5" t="s">
        <v>6</v>
      </c>
      <c r="C88" s="9"/>
      <c r="D88" s="9"/>
      <c r="E88" s="6">
        <f t="shared" si="5"/>
        <v>0</v>
      </c>
      <c r="F88" s="7">
        <f t="shared" si="6"/>
        <v>0</v>
      </c>
      <c r="G88" s="8"/>
      <c r="H88" s="26">
        <f t="shared" si="7"/>
        <v>0</v>
      </c>
      <c r="I88" s="58" t="e">
        <f>#N/A</f>
        <v>#N/A</v>
      </c>
      <c r="J88" s="101">
        <f t="shared" si="4"/>
        <v>1</v>
      </c>
    </row>
    <row r="89" spans="2:10" ht="30" customHeight="1" x14ac:dyDescent="0.3">
      <c r="B89" s="5" t="s">
        <v>6</v>
      </c>
      <c r="C89" s="9"/>
      <c r="D89" s="9"/>
      <c r="E89" s="6">
        <f t="shared" si="5"/>
        <v>0</v>
      </c>
      <c r="F89" s="7">
        <f t="shared" si="6"/>
        <v>0</v>
      </c>
      <c r="G89" s="8"/>
      <c r="H89" s="26">
        <f t="shared" si="7"/>
        <v>0</v>
      </c>
      <c r="I89" s="58" t="e">
        <f>#N/A</f>
        <v>#N/A</v>
      </c>
      <c r="J89" s="101">
        <f t="shared" si="4"/>
        <v>1</v>
      </c>
    </row>
    <row r="90" spans="2:10" ht="30" customHeight="1" x14ac:dyDescent="0.3">
      <c r="B90" s="5" t="s">
        <v>6</v>
      </c>
      <c r="C90" s="9"/>
      <c r="D90" s="9"/>
      <c r="E90" s="6">
        <f t="shared" si="5"/>
        <v>0</v>
      </c>
      <c r="F90" s="7">
        <f t="shared" si="6"/>
        <v>0</v>
      </c>
      <c r="G90" s="8"/>
      <c r="H90" s="26">
        <f t="shared" si="7"/>
        <v>0</v>
      </c>
      <c r="I90" s="58" t="e">
        <f>#N/A</f>
        <v>#N/A</v>
      </c>
      <c r="J90" s="101">
        <f t="shared" si="4"/>
        <v>1</v>
      </c>
    </row>
    <row r="91" spans="2:10" ht="30" customHeight="1" x14ac:dyDescent="0.3">
      <c r="B91" s="5" t="s">
        <v>6</v>
      </c>
      <c r="C91" s="9"/>
      <c r="D91" s="9"/>
      <c r="E91" s="6">
        <f t="shared" si="5"/>
        <v>0</v>
      </c>
      <c r="F91" s="7">
        <f t="shared" si="6"/>
        <v>0</v>
      </c>
      <c r="G91" s="8"/>
      <c r="H91" s="26">
        <f t="shared" si="7"/>
        <v>0</v>
      </c>
      <c r="I91" s="58" t="e">
        <f>#N/A</f>
        <v>#N/A</v>
      </c>
      <c r="J91" s="101">
        <f t="shared" si="4"/>
        <v>1</v>
      </c>
    </row>
    <row r="92" spans="2:10" ht="30" customHeight="1" x14ac:dyDescent="0.3">
      <c r="B92" s="5" t="s">
        <v>6</v>
      </c>
      <c r="C92" s="9"/>
      <c r="D92" s="9"/>
      <c r="E92" s="6">
        <f t="shared" si="5"/>
        <v>0</v>
      </c>
      <c r="F92" s="7">
        <f t="shared" si="6"/>
        <v>0</v>
      </c>
      <c r="G92" s="8"/>
      <c r="H92" s="26">
        <f t="shared" si="7"/>
        <v>0</v>
      </c>
      <c r="I92" s="58" t="e">
        <f>#N/A</f>
        <v>#N/A</v>
      </c>
      <c r="J92" s="101">
        <f t="shared" si="4"/>
        <v>1</v>
      </c>
    </row>
    <row r="93" spans="2:10" ht="30" customHeight="1" x14ac:dyDescent="0.3">
      <c r="B93" s="5" t="s">
        <v>6</v>
      </c>
      <c r="C93" s="9"/>
      <c r="D93" s="9"/>
      <c r="E93" s="6">
        <f t="shared" si="5"/>
        <v>0</v>
      </c>
      <c r="F93" s="7">
        <f t="shared" si="6"/>
        <v>0</v>
      </c>
      <c r="G93" s="8"/>
      <c r="H93" s="26">
        <f t="shared" si="7"/>
        <v>0</v>
      </c>
      <c r="I93" s="58" t="e">
        <f>#N/A</f>
        <v>#N/A</v>
      </c>
      <c r="J93" s="101">
        <f t="shared" si="4"/>
        <v>1</v>
      </c>
    </row>
    <row r="94" spans="2:10" ht="30" customHeight="1" x14ac:dyDescent="0.3">
      <c r="B94" s="5" t="s">
        <v>6</v>
      </c>
      <c r="C94" s="9"/>
      <c r="D94" s="9"/>
      <c r="E94" s="6">
        <f t="shared" si="5"/>
        <v>0</v>
      </c>
      <c r="F94" s="7">
        <f t="shared" si="6"/>
        <v>0</v>
      </c>
      <c r="G94" s="8"/>
      <c r="H94" s="26">
        <f t="shared" si="7"/>
        <v>0</v>
      </c>
      <c r="I94" s="58" t="e">
        <f>#N/A</f>
        <v>#N/A</v>
      </c>
      <c r="J94" s="101">
        <f t="shared" si="4"/>
        <v>1</v>
      </c>
    </row>
    <row r="95" spans="2:10" ht="30" customHeight="1" x14ac:dyDescent="0.3">
      <c r="B95" s="5" t="s">
        <v>6</v>
      </c>
      <c r="C95" s="9"/>
      <c r="D95" s="9"/>
      <c r="E95" s="6">
        <f t="shared" si="5"/>
        <v>0</v>
      </c>
      <c r="F95" s="7">
        <f t="shared" si="6"/>
        <v>0</v>
      </c>
      <c r="G95" s="8"/>
      <c r="H95" s="26">
        <f t="shared" si="7"/>
        <v>0</v>
      </c>
      <c r="I95" s="58" t="e">
        <f>#N/A</f>
        <v>#N/A</v>
      </c>
      <c r="J95" s="101">
        <f t="shared" si="4"/>
        <v>1</v>
      </c>
    </row>
    <row r="96" spans="2:10" ht="30" customHeight="1" x14ac:dyDescent="0.3">
      <c r="B96" s="5" t="s">
        <v>6</v>
      </c>
      <c r="C96" s="9"/>
      <c r="D96" s="9"/>
      <c r="E96" s="6">
        <f t="shared" si="5"/>
        <v>0</v>
      </c>
      <c r="F96" s="7">
        <f t="shared" si="6"/>
        <v>0</v>
      </c>
      <c r="G96" s="8"/>
      <c r="H96" s="26">
        <f t="shared" si="7"/>
        <v>0</v>
      </c>
      <c r="I96" s="58" t="e">
        <f>#N/A</f>
        <v>#N/A</v>
      </c>
      <c r="J96" s="101">
        <f t="shared" si="4"/>
        <v>1</v>
      </c>
    </row>
    <row r="97" spans="2:10" ht="30" customHeight="1" x14ac:dyDescent="0.3">
      <c r="B97" s="5" t="s">
        <v>6</v>
      </c>
      <c r="C97" s="9"/>
      <c r="D97" s="9"/>
      <c r="E97" s="6">
        <f t="shared" si="5"/>
        <v>0</v>
      </c>
      <c r="F97" s="7">
        <f t="shared" si="6"/>
        <v>0</v>
      </c>
      <c r="G97" s="8"/>
      <c r="H97" s="26">
        <f t="shared" si="7"/>
        <v>0</v>
      </c>
      <c r="I97" s="58" t="e">
        <f>#N/A</f>
        <v>#N/A</v>
      </c>
      <c r="J97" s="101">
        <f t="shared" si="4"/>
        <v>1</v>
      </c>
    </row>
    <row r="98" spans="2:10" ht="30" customHeight="1" x14ac:dyDescent="0.3">
      <c r="B98" s="5" t="s">
        <v>6</v>
      </c>
      <c r="C98" s="9"/>
      <c r="D98" s="9"/>
      <c r="E98" s="6">
        <f t="shared" si="5"/>
        <v>0</v>
      </c>
      <c r="F98" s="7">
        <f t="shared" si="6"/>
        <v>0</v>
      </c>
      <c r="G98" s="8"/>
      <c r="H98" s="26">
        <f t="shared" si="7"/>
        <v>0</v>
      </c>
      <c r="I98" s="58" t="e">
        <f>#N/A</f>
        <v>#N/A</v>
      </c>
      <c r="J98" s="101">
        <f t="shared" si="4"/>
        <v>1</v>
      </c>
    </row>
    <row r="99" spans="2:10" ht="30" customHeight="1" x14ac:dyDescent="0.3">
      <c r="B99" s="5" t="s">
        <v>6</v>
      </c>
      <c r="C99" s="9"/>
      <c r="D99" s="9"/>
      <c r="E99" s="6">
        <f t="shared" si="5"/>
        <v>0</v>
      </c>
      <c r="F99" s="7">
        <f t="shared" si="6"/>
        <v>0</v>
      </c>
      <c r="G99" s="8"/>
      <c r="H99" s="26">
        <f t="shared" si="7"/>
        <v>0</v>
      </c>
      <c r="I99" s="58" t="e">
        <f>#N/A</f>
        <v>#N/A</v>
      </c>
      <c r="J99" s="101">
        <f t="shared" si="4"/>
        <v>1</v>
      </c>
    </row>
    <row r="100" spans="2:10" ht="30" customHeight="1" x14ac:dyDescent="0.3">
      <c r="B100" s="5" t="s">
        <v>6</v>
      </c>
      <c r="C100" s="9"/>
      <c r="D100" s="9"/>
      <c r="E100" s="6">
        <f t="shared" si="5"/>
        <v>0</v>
      </c>
      <c r="F100" s="7">
        <f t="shared" si="6"/>
        <v>0</v>
      </c>
      <c r="G100" s="8"/>
      <c r="H100" s="26">
        <f t="shared" si="7"/>
        <v>0</v>
      </c>
      <c r="I100" s="58" t="e">
        <f>#N/A</f>
        <v>#N/A</v>
      </c>
      <c r="J100" s="101">
        <f t="shared" si="4"/>
        <v>1</v>
      </c>
    </row>
    <row r="101" spans="2:10" ht="30" customHeight="1" x14ac:dyDescent="0.3">
      <c r="B101" s="5" t="s">
        <v>6</v>
      </c>
      <c r="C101" s="9"/>
      <c r="D101" s="9"/>
      <c r="E101" s="6">
        <f t="shared" si="5"/>
        <v>0</v>
      </c>
      <c r="F101" s="7">
        <f t="shared" si="6"/>
        <v>0</v>
      </c>
      <c r="G101" s="8"/>
      <c r="H101" s="26">
        <f t="shared" si="7"/>
        <v>0</v>
      </c>
      <c r="I101" s="58" t="e">
        <f>#N/A</f>
        <v>#N/A</v>
      </c>
      <c r="J101" s="101">
        <f t="shared" si="4"/>
        <v>1</v>
      </c>
    </row>
    <row r="102" spans="2:10" ht="30" customHeight="1" x14ac:dyDescent="0.3">
      <c r="B102" s="5" t="s">
        <v>6</v>
      </c>
      <c r="C102" s="9"/>
      <c r="D102" s="9"/>
      <c r="E102" s="6">
        <f t="shared" si="5"/>
        <v>0</v>
      </c>
      <c r="F102" s="7">
        <f t="shared" si="6"/>
        <v>0</v>
      </c>
      <c r="G102" s="8"/>
      <c r="H102" s="26">
        <f t="shared" si="7"/>
        <v>0</v>
      </c>
      <c r="I102" s="58" t="e">
        <f>#N/A</f>
        <v>#N/A</v>
      </c>
      <c r="J102" s="101">
        <f t="shared" si="4"/>
        <v>1</v>
      </c>
    </row>
    <row r="103" spans="2:10" ht="30" customHeight="1" x14ac:dyDescent="0.3">
      <c r="B103" s="5" t="s">
        <v>6</v>
      </c>
      <c r="C103" s="9"/>
      <c r="D103" s="9"/>
      <c r="E103" s="6">
        <f t="shared" si="5"/>
        <v>0</v>
      </c>
      <c r="F103" s="7">
        <f t="shared" si="6"/>
        <v>0</v>
      </c>
      <c r="G103" s="8"/>
      <c r="H103" s="26">
        <f t="shared" si="7"/>
        <v>0</v>
      </c>
      <c r="I103" s="58" t="e">
        <f>#N/A</f>
        <v>#N/A</v>
      </c>
      <c r="J103" s="101">
        <f t="shared" si="4"/>
        <v>1</v>
      </c>
    </row>
    <row r="104" spans="2:10" ht="30" customHeight="1" x14ac:dyDescent="0.3">
      <c r="B104" s="5" t="s">
        <v>6</v>
      </c>
      <c r="C104" s="9"/>
      <c r="D104" s="9"/>
      <c r="E104" s="6">
        <f t="shared" si="5"/>
        <v>0</v>
      </c>
      <c r="F104" s="7">
        <f t="shared" si="6"/>
        <v>0</v>
      </c>
      <c r="G104" s="8"/>
      <c r="H104" s="26">
        <f t="shared" si="7"/>
        <v>0</v>
      </c>
      <c r="I104" s="58" t="e">
        <f>#N/A</f>
        <v>#N/A</v>
      </c>
      <c r="J104" s="101">
        <f t="shared" si="4"/>
        <v>1</v>
      </c>
    </row>
    <row r="105" spans="2:10" ht="30" customHeight="1" x14ac:dyDescent="0.3">
      <c r="B105" s="5" t="s">
        <v>6</v>
      </c>
      <c r="C105" s="9"/>
      <c r="D105" s="9"/>
      <c r="E105" s="6">
        <f t="shared" si="5"/>
        <v>0</v>
      </c>
      <c r="F105" s="7">
        <f t="shared" si="6"/>
        <v>0</v>
      </c>
      <c r="G105" s="8"/>
      <c r="H105" s="26">
        <f t="shared" si="7"/>
        <v>0</v>
      </c>
      <c r="I105" s="58" t="e">
        <f>#N/A</f>
        <v>#N/A</v>
      </c>
      <c r="J105" s="101">
        <f t="shared" si="4"/>
        <v>1</v>
      </c>
    </row>
    <row r="106" spans="2:10" ht="30" customHeight="1" x14ac:dyDescent="0.3">
      <c r="B106" s="5" t="s">
        <v>6</v>
      </c>
      <c r="C106" s="9"/>
      <c r="D106" s="9"/>
      <c r="E106" s="6">
        <f t="shared" si="5"/>
        <v>0</v>
      </c>
      <c r="F106" s="7">
        <f t="shared" si="6"/>
        <v>0</v>
      </c>
      <c r="G106" s="8"/>
      <c r="H106" s="26">
        <f t="shared" si="7"/>
        <v>0</v>
      </c>
      <c r="I106" s="58" t="e">
        <f>#N/A</f>
        <v>#N/A</v>
      </c>
      <c r="J106" s="101">
        <f t="shared" si="4"/>
        <v>1</v>
      </c>
    </row>
    <row r="107" spans="2:10" ht="30" customHeight="1" x14ac:dyDescent="0.3">
      <c r="B107" s="5" t="s">
        <v>6</v>
      </c>
      <c r="C107" s="9"/>
      <c r="D107" s="9"/>
      <c r="E107" s="6">
        <f t="shared" si="5"/>
        <v>0</v>
      </c>
      <c r="F107" s="7">
        <f t="shared" si="6"/>
        <v>0</v>
      </c>
      <c r="G107" s="8"/>
      <c r="H107" s="26">
        <f t="shared" si="7"/>
        <v>0</v>
      </c>
      <c r="I107" s="58" t="e">
        <f>#N/A</f>
        <v>#N/A</v>
      </c>
      <c r="J107" s="101">
        <f t="shared" si="4"/>
        <v>1</v>
      </c>
    </row>
    <row r="108" spans="2:10" ht="30" customHeight="1" x14ac:dyDescent="0.3">
      <c r="B108" s="5" t="s">
        <v>6</v>
      </c>
      <c r="C108" s="9"/>
      <c r="D108" s="9"/>
      <c r="E108" s="6">
        <f t="shared" si="5"/>
        <v>0</v>
      </c>
      <c r="F108" s="7">
        <f t="shared" si="6"/>
        <v>0</v>
      </c>
      <c r="G108" s="8"/>
      <c r="H108" s="26">
        <f t="shared" si="7"/>
        <v>0</v>
      </c>
      <c r="I108" s="58" t="e">
        <f>#N/A</f>
        <v>#N/A</v>
      </c>
      <c r="J108" s="101">
        <f t="shared" si="4"/>
        <v>1</v>
      </c>
    </row>
    <row r="109" spans="2:10" ht="30" customHeight="1" x14ac:dyDescent="0.3">
      <c r="B109" s="5" t="s">
        <v>6</v>
      </c>
      <c r="C109" s="9"/>
      <c r="D109" s="9"/>
      <c r="E109" s="6">
        <f t="shared" si="5"/>
        <v>0</v>
      </c>
      <c r="F109" s="7">
        <f t="shared" si="6"/>
        <v>0</v>
      </c>
      <c r="G109" s="8"/>
      <c r="H109" s="26">
        <f t="shared" si="7"/>
        <v>0</v>
      </c>
      <c r="I109" s="58" t="e">
        <f>#N/A</f>
        <v>#N/A</v>
      </c>
      <c r="J109" s="101">
        <f t="shared" si="4"/>
        <v>1</v>
      </c>
    </row>
    <row r="110" spans="2:10" ht="30" customHeight="1" x14ac:dyDescent="0.3">
      <c r="B110" s="5" t="s">
        <v>6</v>
      </c>
      <c r="C110" s="9"/>
      <c r="D110" s="9"/>
      <c r="E110" s="6">
        <f t="shared" si="5"/>
        <v>0</v>
      </c>
      <c r="F110" s="7">
        <f t="shared" si="6"/>
        <v>0</v>
      </c>
      <c r="G110" s="8"/>
      <c r="H110" s="26">
        <f t="shared" si="7"/>
        <v>0</v>
      </c>
      <c r="I110" s="58" t="e">
        <f>#N/A</f>
        <v>#N/A</v>
      </c>
      <c r="J110" s="101">
        <f t="shared" si="4"/>
        <v>1</v>
      </c>
    </row>
    <row r="111" spans="2:10" ht="30" customHeight="1" x14ac:dyDescent="0.3">
      <c r="B111" s="5" t="s">
        <v>6</v>
      </c>
      <c r="C111" s="9"/>
      <c r="D111" s="9"/>
      <c r="E111" s="6">
        <f t="shared" si="5"/>
        <v>0</v>
      </c>
      <c r="F111" s="7">
        <f t="shared" si="6"/>
        <v>0</v>
      </c>
      <c r="G111" s="8"/>
      <c r="H111" s="26">
        <f t="shared" si="7"/>
        <v>0</v>
      </c>
      <c r="I111" s="58" t="e">
        <f>#N/A</f>
        <v>#N/A</v>
      </c>
      <c r="J111" s="101">
        <f t="shared" si="4"/>
        <v>1</v>
      </c>
    </row>
    <row r="112" spans="2:10" ht="30" customHeight="1" x14ac:dyDescent="0.3">
      <c r="B112" s="5" t="s">
        <v>6</v>
      </c>
      <c r="C112" s="9"/>
      <c r="D112" s="9"/>
      <c r="E112" s="6">
        <f t="shared" si="5"/>
        <v>0</v>
      </c>
      <c r="F112" s="7">
        <f t="shared" si="6"/>
        <v>0</v>
      </c>
      <c r="G112" s="8"/>
      <c r="H112" s="26">
        <f t="shared" si="7"/>
        <v>0</v>
      </c>
      <c r="I112" s="58" t="e">
        <f>#N/A</f>
        <v>#N/A</v>
      </c>
      <c r="J112" s="101">
        <f t="shared" si="4"/>
        <v>1</v>
      </c>
    </row>
    <row r="113" spans="2:10" ht="30" customHeight="1" x14ac:dyDescent="0.3">
      <c r="B113" s="5" t="s">
        <v>6</v>
      </c>
      <c r="C113" s="9"/>
      <c r="D113" s="9"/>
      <c r="E113" s="6">
        <f t="shared" si="5"/>
        <v>0</v>
      </c>
      <c r="F113" s="7">
        <f t="shared" si="6"/>
        <v>0</v>
      </c>
      <c r="G113" s="8"/>
      <c r="H113" s="26">
        <f t="shared" si="7"/>
        <v>0</v>
      </c>
      <c r="I113" s="58" t="e">
        <f>#N/A</f>
        <v>#N/A</v>
      </c>
      <c r="J113" s="101">
        <f t="shared" si="4"/>
        <v>1</v>
      </c>
    </row>
    <row r="114" spans="2:10" ht="30" customHeight="1" x14ac:dyDescent="0.3">
      <c r="B114" s="5" t="s">
        <v>6</v>
      </c>
      <c r="C114" s="9"/>
      <c r="D114" s="9"/>
      <c r="E114" s="6">
        <f t="shared" si="5"/>
        <v>0</v>
      </c>
      <c r="F114" s="7">
        <f t="shared" si="6"/>
        <v>0</v>
      </c>
      <c r="G114" s="8"/>
      <c r="H114" s="26">
        <f t="shared" si="7"/>
        <v>0</v>
      </c>
      <c r="I114" s="58" t="e">
        <f>#N/A</f>
        <v>#N/A</v>
      </c>
      <c r="J114" s="101">
        <f t="shared" si="4"/>
        <v>1</v>
      </c>
    </row>
    <row r="115" spans="2:10" ht="30" customHeight="1" x14ac:dyDescent="0.3">
      <c r="B115" s="5" t="s">
        <v>6</v>
      </c>
      <c r="C115" s="9"/>
      <c r="D115" s="9"/>
      <c r="E115" s="6">
        <f t="shared" si="5"/>
        <v>0</v>
      </c>
      <c r="F115" s="7">
        <f t="shared" si="6"/>
        <v>0</v>
      </c>
      <c r="G115" s="8"/>
      <c r="H115" s="26">
        <f t="shared" si="7"/>
        <v>0</v>
      </c>
      <c r="I115" s="58" t="e">
        <f>#N/A</f>
        <v>#N/A</v>
      </c>
      <c r="J115" s="101">
        <f t="shared" si="4"/>
        <v>1</v>
      </c>
    </row>
    <row r="116" spans="2:10" ht="30" customHeight="1" x14ac:dyDescent="0.3">
      <c r="B116" s="5" t="s">
        <v>6</v>
      </c>
      <c r="C116" s="9"/>
      <c r="D116" s="9"/>
      <c r="E116" s="6">
        <f t="shared" si="5"/>
        <v>0</v>
      </c>
      <c r="F116" s="7">
        <f t="shared" si="6"/>
        <v>0</v>
      </c>
      <c r="G116" s="8"/>
      <c r="H116" s="26">
        <f t="shared" si="7"/>
        <v>0</v>
      </c>
      <c r="I116" s="58" t="e">
        <f>#N/A</f>
        <v>#N/A</v>
      </c>
      <c r="J116" s="101">
        <f t="shared" si="4"/>
        <v>1</v>
      </c>
    </row>
    <row r="117" spans="2:10" ht="30" customHeight="1" x14ac:dyDescent="0.3">
      <c r="B117" s="5" t="s">
        <v>6</v>
      </c>
      <c r="C117" s="9"/>
      <c r="D117" s="9"/>
      <c r="E117" s="6">
        <f t="shared" si="5"/>
        <v>0</v>
      </c>
      <c r="F117" s="7">
        <f t="shared" si="6"/>
        <v>0</v>
      </c>
      <c r="G117" s="8"/>
      <c r="H117" s="26">
        <f t="shared" si="7"/>
        <v>0</v>
      </c>
      <c r="I117" s="58" t="e">
        <f>#N/A</f>
        <v>#N/A</v>
      </c>
      <c r="J117" s="101">
        <f t="shared" si="4"/>
        <v>1</v>
      </c>
    </row>
    <row r="118" spans="2:10" ht="30" customHeight="1" x14ac:dyDescent="0.3">
      <c r="B118" s="5" t="s">
        <v>6</v>
      </c>
      <c r="C118" s="9"/>
      <c r="D118" s="9"/>
      <c r="E118" s="6">
        <f t="shared" si="5"/>
        <v>0</v>
      </c>
      <c r="F118" s="7">
        <f t="shared" si="6"/>
        <v>0</v>
      </c>
      <c r="G118" s="8"/>
      <c r="H118" s="26">
        <f t="shared" si="7"/>
        <v>0</v>
      </c>
      <c r="I118" s="58" t="e">
        <f>#N/A</f>
        <v>#N/A</v>
      </c>
      <c r="J118" s="101">
        <f t="shared" si="4"/>
        <v>1</v>
      </c>
    </row>
    <row r="119" spans="2:10" ht="30" customHeight="1" x14ac:dyDescent="0.3">
      <c r="B119" s="5" t="s">
        <v>6</v>
      </c>
      <c r="C119" s="9"/>
      <c r="D119" s="9"/>
      <c r="E119" s="6">
        <f t="shared" si="5"/>
        <v>0</v>
      </c>
      <c r="F119" s="7">
        <f t="shared" si="6"/>
        <v>0</v>
      </c>
      <c r="G119" s="8"/>
      <c r="H119" s="26">
        <f t="shared" si="7"/>
        <v>0</v>
      </c>
      <c r="I119" s="58" t="e">
        <f>#N/A</f>
        <v>#N/A</v>
      </c>
      <c r="J119" s="101">
        <f t="shared" si="4"/>
        <v>1</v>
      </c>
    </row>
    <row r="120" spans="2:10" ht="30" customHeight="1" x14ac:dyDescent="0.3">
      <c r="B120" s="5" t="s">
        <v>6</v>
      </c>
      <c r="C120" s="9"/>
      <c r="D120" s="9"/>
      <c r="E120" s="10">
        <f t="shared" si="5"/>
        <v>0</v>
      </c>
      <c r="F120" s="11">
        <f t="shared" si="6"/>
        <v>0</v>
      </c>
      <c r="G120" s="8"/>
      <c r="H120" s="26">
        <f t="shared" si="7"/>
        <v>0</v>
      </c>
      <c r="I120" s="58" t="e">
        <f>#N/A</f>
        <v>#N/A</v>
      </c>
      <c r="J120" s="101">
        <f t="shared" si="4"/>
        <v>1</v>
      </c>
    </row>
    <row r="121" spans="2:10" ht="30" customHeight="1" x14ac:dyDescent="0.3">
      <c r="B121" s="5" t="s">
        <v>6</v>
      </c>
      <c r="C121" s="9"/>
      <c r="D121" s="9"/>
      <c r="E121" s="10">
        <f t="shared" si="5"/>
        <v>0</v>
      </c>
      <c r="F121" s="11">
        <f t="shared" si="6"/>
        <v>0</v>
      </c>
      <c r="G121" s="8"/>
      <c r="H121" s="26">
        <f t="shared" si="7"/>
        <v>0</v>
      </c>
      <c r="I121" s="58" t="e">
        <f>#N/A</f>
        <v>#N/A</v>
      </c>
      <c r="J121" s="101">
        <f t="shared" si="4"/>
        <v>1</v>
      </c>
    </row>
    <row r="122" spans="2:10" ht="30" customHeight="1" x14ac:dyDescent="0.3">
      <c r="B122" s="5" t="s">
        <v>6</v>
      </c>
      <c r="C122" s="9"/>
      <c r="D122" s="9"/>
      <c r="E122" s="10">
        <f t="shared" si="5"/>
        <v>0</v>
      </c>
      <c r="F122" s="11">
        <f t="shared" si="6"/>
        <v>0</v>
      </c>
      <c r="G122" s="8"/>
      <c r="H122" s="26">
        <f t="shared" si="7"/>
        <v>0</v>
      </c>
      <c r="I122" s="58" t="e">
        <f>#N/A</f>
        <v>#N/A</v>
      </c>
      <c r="J122" s="101">
        <f t="shared" si="4"/>
        <v>1</v>
      </c>
    </row>
    <row r="123" spans="2:10" ht="30" customHeight="1" x14ac:dyDescent="0.3">
      <c r="B123" s="5" t="s">
        <v>6</v>
      </c>
      <c r="C123" s="9"/>
      <c r="D123" s="9"/>
      <c r="E123" s="10">
        <f t="shared" si="5"/>
        <v>0</v>
      </c>
      <c r="F123" s="11">
        <f t="shared" si="6"/>
        <v>0</v>
      </c>
      <c r="G123" s="8"/>
      <c r="H123" s="26">
        <f t="shared" si="7"/>
        <v>0</v>
      </c>
      <c r="I123" s="58" t="e">
        <f>#N/A</f>
        <v>#N/A</v>
      </c>
      <c r="J123" s="101">
        <f t="shared" si="4"/>
        <v>1</v>
      </c>
    </row>
    <row r="124" spans="2:10" ht="30" customHeight="1" x14ac:dyDescent="0.3">
      <c r="B124" s="5" t="s">
        <v>6</v>
      </c>
      <c r="C124" s="9"/>
      <c r="D124" s="9"/>
      <c r="E124" s="10">
        <f t="shared" si="5"/>
        <v>0</v>
      </c>
      <c r="F124" s="11">
        <f t="shared" si="6"/>
        <v>0</v>
      </c>
      <c r="G124" s="8"/>
      <c r="H124" s="26">
        <f t="shared" si="7"/>
        <v>0</v>
      </c>
      <c r="I124" s="58" t="e">
        <f>#N/A</f>
        <v>#N/A</v>
      </c>
      <c r="J124" s="101">
        <f t="shared" si="4"/>
        <v>1</v>
      </c>
    </row>
    <row r="125" spans="2:10" ht="30" customHeight="1" x14ac:dyDescent="0.3">
      <c r="B125" s="5" t="s">
        <v>6</v>
      </c>
      <c r="C125" s="9"/>
      <c r="D125" s="9"/>
      <c r="E125" s="10">
        <f t="shared" si="5"/>
        <v>0</v>
      </c>
      <c r="F125" s="11">
        <f t="shared" si="6"/>
        <v>0</v>
      </c>
      <c r="G125" s="8"/>
      <c r="H125" s="26">
        <f t="shared" si="7"/>
        <v>0</v>
      </c>
      <c r="I125" s="58" t="e">
        <f>#N/A</f>
        <v>#N/A</v>
      </c>
      <c r="J125" s="101">
        <f t="shared" si="4"/>
        <v>1</v>
      </c>
    </row>
    <row r="126" spans="2:10" ht="30" customHeight="1" x14ac:dyDescent="0.3">
      <c r="B126" s="5" t="s">
        <v>6</v>
      </c>
      <c r="C126" s="9"/>
      <c r="D126" s="9"/>
      <c r="E126" s="10">
        <f t="shared" si="5"/>
        <v>0</v>
      </c>
      <c r="F126" s="11">
        <f t="shared" si="6"/>
        <v>0</v>
      </c>
      <c r="G126" s="8"/>
      <c r="H126" s="26">
        <f t="shared" si="7"/>
        <v>0</v>
      </c>
      <c r="I126" s="58" t="e">
        <f>#N/A</f>
        <v>#N/A</v>
      </c>
      <c r="J126" s="101">
        <f t="shared" si="4"/>
        <v>1</v>
      </c>
    </row>
    <row r="127" spans="2:10" ht="30" customHeight="1" x14ac:dyDescent="0.3">
      <c r="B127" s="5" t="s">
        <v>6</v>
      </c>
      <c r="C127" s="9"/>
      <c r="D127" s="9"/>
      <c r="E127" s="10">
        <f t="shared" si="5"/>
        <v>0</v>
      </c>
      <c r="F127" s="11">
        <f t="shared" si="6"/>
        <v>0</v>
      </c>
      <c r="G127" s="8"/>
      <c r="H127" s="26">
        <f t="shared" si="7"/>
        <v>0</v>
      </c>
      <c r="I127" s="58" t="e">
        <f>#N/A</f>
        <v>#N/A</v>
      </c>
      <c r="J127" s="101">
        <f t="shared" si="4"/>
        <v>1</v>
      </c>
    </row>
    <row r="128" spans="2:10" ht="30" customHeight="1" x14ac:dyDescent="0.3">
      <c r="B128" s="5" t="s">
        <v>6</v>
      </c>
      <c r="C128" s="9"/>
      <c r="D128" s="9"/>
      <c r="E128" s="10">
        <f t="shared" si="5"/>
        <v>0</v>
      </c>
      <c r="F128" s="11">
        <f t="shared" si="6"/>
        <v>0</v>
      </c>
      <c r="G128" s="8"/>
      <c r="H128" s="26">
        <f t="shared" si="7"/>
        <v>0</v>
      </c>
      <c r="I128" s="58" t="e">
        <f>#N/A</f>
        <v>#N/A</v>
      </c>
      <c r="J128" s="101">
        <f t="shared" si="4"/>
        <v>1</v>
      </c>
    </row>
    <row r="129" spans="2:10" ht="30" customHeight="1" x14ac:dyDescent="0.3">
      <c r="B129" s="5" t="s">
        <v>6</v>
      </c>
      <c r="C129" s="9"/>
      <c r="D129" s="9"/>
      <c r="E129" s="10">
        <f t="shared" si="5"/>
        <v>0</v>
      </c>
      <c r="F129" s="11">
        <f t="shared" si="6"/>
        <v>0</v>
      </c>
      <c r="G129" s="8"/>
      <c r="H129" s="26">
        <f t="shared" si="7"/>
        <v>0</v>
      </c>
      <c r="I129" s="58" t="e">
        <f>#N/A</f>
        <v>#N/A</v>
      </c>
      <c r="J129" s="101">
        <f t="shared" si="4"/>
        <v>1</v>
      </c>
    </row>
    <row r="130" spans="2:10" ht="30" customHeight="1" x14ac:dyDescent="0.3">
      <c r="B130" s="5" t="s">
        <v>6</v>
      </c>
      <c r="C130" s="9"/>
      <c r="D130" s="9"/>
      <c r="E130" s="10">
        <f t="shared" si="5"/>
        <v>0</v>
      </c>
      <c r="F130" s="11">
        <f t="shared" si="6"/>
        <v>0</v>
      </c>
      <c r="G130" s="8"/>
      <c r="H130" s="26">
        <f t="shared" si="7"/>
        <v>0</v>
      </c>
      <c r="I130" s="58" t="e">
        <f>#N/A</f>
        <v>#N/A</v>
      </c>
      <c r="J130" s="101">
        <f t="shared" si="4"/>
        <v>1</v>
      </c>
    </row>
    <row r="131" spans="2:10" ht="30" customHeight="1" x14ac:dyDescent="0.3">
      <c r="B131" s="5" t="s">
        <v>6</v>
      </c>
      <c r="C131" s="9"/>
      <c r="D131" s="9"/>
      <c r="E131" s="10">
        <f t="shared" si="5"/>
        <v>0</v>
      </c>
      <c r="F131" s="11">
        <f t="shared" si="6"/>
        <v>0</v>
      </c>
      <c r="G131" s="8"/>
      <c r="H131" s="26">
        <f t="shared" si="7"/>
        <v>0</v>
      </c>
      <c r="I131" s="58" t="e">
        <f>#N/A</f>
        <v>#N/A</v>
      </c>
      <c r="J131" s="101">
        <f t="shared" si="4"/>
        <v>1</v>
      </c>
    </row>
    <row r="132" spans="2:10" ht="30" customHeight="1" x14ac:dyDescent="0.3">
      <c r="B132" s="5" t="s">
        <v>6</v>
      </c>
      <c r="C132" s="9"/>
      <c r="D132" s="9"/>
      <c r="E132" s="10">
        <f t="shared" si="5"/>
        <v>0</v>
      </c>
      <c r="F132" s="11">
        <f t="shared" si="6"/>
        <v>0</v>
      </c>
      <c r="G132" s="8"/>
      <c r="H132" s="26">
        <f t="shared" si="7"/>
        <v>0</v>
      </c>
      <c r="I132" s="58" t="e">
        <f>#N/A</f>
        <v>#N/A</v>
      </c>
      <c r="J132" s="101">
        <f t="shared" ref="J132:J134" si="8">(D132-C132)+1</f>
        <v>1</v>
      </c>
    </row>
    <row r="133" spans="2:10" ht="30" customHeight="1" x14ac:dyDescent="0.3">
      <c r="B133" s="5" t="s">
        <v>6</v>
      </c>
      <c r="C133" s="9"/>
      <c r="D133" s="9"/>
      <c r="E133" s="10">
        <f t="shared" ref="E133:E134" si="9">IF(J133=1,0,J133)</f>
        <v>0</v>
      </c>
      <c r="F133" s="11">
        <f t="shared" ref="F133:F134" si="10">TRUNC((E133/30))</f>
        <v>0</v>
      </c>
      <c r="G133" s="8"/>
      <c r="H133" s="26">
        <f t="shared" ref="H133:H134" si="11">F133*0.085</f>
        <v>0</v>
      </c>
      <c r="I133" s="58" t="e">
        <f>#N/A</f>
        <v>#N/A</v>
      </c>
      <c r="J133" s="101">
        <f t="shared" si="8"/>
        <v>1</v>
      </c>
    </row>
    <row r="134" spans="2:10" ht="30" customHeight="1" x14ac:dyDescent="0.3">
      <c r="B134" s="5" t="s">
        <v>6</v>
      </c>
      <c r="C134" s="9"/>
      <c r="D134" s="9"/>
      <c r="E134" s="10">
        <f t="shared" si="9"/>
        <v>0</v>
      </c>
      <c r="F134" s="11">
        <f t="shared" si="10"/>
        <v>0</v>
      </c>
      <c r="G134" s="8"/>
      <c r="H134" s="26">
        <f t="shared" si="11"/>
        <v>0</v>
      </c>
      <c r="I134" s="58" t="e">
        <f>#N/A</f>
        <v>#N/A</v>
      </c>
      <c r="J134" s="101">
        <f t="shared" si="8"/>
        <v>1</v>
      </c>
    </row>
  </sheetData>
  <protectedRanges>
    <protectedRange algorithmName="SHA-512" hashValue="Sk2OcrwF/7b62+VCQ5HhUt0MIpW4kzt+LlJwCCAPFBLcgR9ZQ6pIAjgnX2odtJSjKWAezYV5+48SvaE6F8qozw==" saltValue="zpr9RqxXlD515oUK92vCjQ==" spinCount="100000" sqref="G6:G134" name="Rango2"/>
    <protectedRange algorithmName="SHA-512" hashValue="vLobo2xpef+qMPyVy+yOXR75Qq0pKD6IXl1DWG0SAf27O3PCcPxM/dkJ92KOqFOQ5xmIskxt8K/CSaey4Elizw==" saltValue="/DhGAxF2UFadQ5OTBT+tzg==" spinCount="100000" sqref="C6:D134" name="Rango1"/>
  </protectedRanges>
  <mergeCells count="2">
    <mergeCell ref="B1:F1"/>
    <mergeCell ref="B2:I2"/>
  </mergeCells>
  <dataValidations disablePrompts="1" count="3">
    <dataValidation operator="equal" allowBlank="1" showInputMessage="1" showErrorMessage="1" prompt="Cree la lista de tareas pendientes en esta hoja de cálculo. Escriba el año para este lista en la celda I1." sqref="A1">
      <formula1>0</formula1>
      <formula2>0</formula2>
    </dataValidation>
    <dataValidation operator="equal" allowBlank="1" showInputMessage="1" showErrorMessage="1" prompt="Escriba el año para esta lista de tareas pendientes en esta celda." sqref="I1">
      <formula1>0</formula1>
      <formula2>0</formula2>
    </dataValidation>
    <dataValidation operator="equal" allowBlank="1" showInputMessage="1" showErrorMessage="1" prompt="El título de la hoja de cálculo se encuentra en esta celda." sqref="B2">
      <formula1>0</formula1>
      <formula2>0</formula2>
    </dataValidation>
  </dataValidations>
  <printOptions horizontalCentered="1"/>
  <pageMargins left="0.70833333333333337" right="0.70833333333333337" top="0.74791666666666667" bottom="0.74861111111111112" header="0.51180555555555551" footer="0.31527777777777777"/>
  <pageSetup paperSize="9" firstPageNumber="0" fitToHeight="0" orientation="landscape" horizontalDpi="300" verticalDpi="300" r:id="rId1"/>
  <headerFooter alignWithMargins="0">
    <oddFooter>&amp;C&amp;"Century Gothic,Normal"&amp;11Page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J36"/>
  <sheetViews>
    <sheetView workbookViewId="0">
      <selection activeCell="H9" sqref="H9"/>
    </sheetView>
  </sheetViews>
  <sheetFormatPr baseColWidth="10" defaultColWidth="9.5703125" defaultRowHeight="30" customHeight="1" x14ac:dyDescent="0.2"/>
  <cols>
    <col min="1" max="1" width="12.42578125" style="30" customWidth="1"/>
    <col min="2" max="2" width="42.28515625" style="30" customWidth="1"/>
    <col min="3" max="3" width="22.42578125" style="30" customWidth="1"/>
    <col min="4" max="4" width="20" style="30" customWidth="1"/>
    <col min="5" max="5" width="20.7109375" style="30" customWidth="1"/>
    <col min="6" max="6" width="12.7109375" style="30" customWidth="1"/>
    <col min="7" max="7" width="23.42578125" style="30" customWidth="1"/>
    <col min="8" max="8" width="16.5703125" style="30" customWidth="1"/>
    <col min="9" max="9" width="34.7109375" style="30" customWidth="1"/>
    <col min="10" max="10" width="9.5703125" style="108"/>
    <col min="11" max="16384" width="9.5703125" style="30"/>
  </cols>
  <sheetData>
    <row r="1" spans="1:10" ht="30" customHeight="1" x14ac:dyDescent="0.3">
      <c r="B1" s="197" t="s">
        <v>23</v>
      </c>
      <c r="C1" s="197"/>
      <c r="D1" s="197"/>
      <c r="E1" s="197"/>
      <c r="F1" s="197"/>
      <c r="I1" s="31">
        <f ca="1">YEAR(TODAY())</f>
        <v>2026</v>
      </c>
      <c r="J1" s="105"/>
    </row>
    <row r="2" spans="1:10" ht="84" customHeight="1" x14ac:dyDescent="0.3">
      <c r="B2" s="198" t="s">
        <v>24</v>
      </c>
      <c r="C2" s="198"/>
      <c r="D2" s="198"/>
      <c r="E2" s="198"/>
      <c r="F2" s="198"/>
      <c r="G2" s="198"/>
      <c r="H2" s="198"/>
      <c r="I2" s="198"/>
      <c r="J2" s="105"/>
    </row>
    <row r="3" spans="1:10" ht="66.75" customHeight="1" x14ac:dyDescent="0.35">
      <c r="B3" s="42" t="s">
        <v>12</v>
      </c>
      <c r="C3" s="43" t="s">
        <v>13</v>
      </c>
      <c r="D3" s="43" t="s">
        <v>14</v>
      </c>
      <c r="E3" s="44" t="s">
        <v>15</v>
      </c>
      <c r="F3" s="43" t="s">
        <v>16</v>
      </c>
      <c r="G3" s="43" t="s">
        <v>17</v>
      </c>
      <c r="H3" s="43" t="s">
        <v>18</v>
      </c>
      <c r="I3" s="60" t="s">
        <v>7</v>
      </c>
      <c r="J3" s="106" t="s">
        <v>19</v>
      </c>
    </row>
    <row r="4" spans="1:10" ht="30" customHeight="1" x14ac:dyDescent="0.3">
      <c r="A4" s="53" t="s">
        <v>21</v>
      </c>
      <c r="B4" s="62" t="s">
        <v>25</v>
      </c>
      <c r="C4" s="56">
        <v>32874</v>
      </c>
      <c r="D4" s="56">
        <v>32909</v>
      </c>
      <c r="E4" s="50">
        <f t="shared" ref="E4:E35" si="0">IF(J4=1,0,J4)</f>
        <v>36</v>
      </c>
      <c r="F4" s="51">
        <f t="shared" ref="F4:F35" si="1">TRUNC((E4/30))</f>
        <v>1</v>
      </c>
      <c r="G4" s="57">
        <v>9</v>
      </c>
      <c r="H4" s="176">
        <f>TRUNC((E4/30))*0.085</f>
        <v>8.5000000000000006E-2</v>
      </c>
      <c r="I4" s="177"/>
      <c r="J4" s="106">
        <f t="shared" ref="J4:J35" si="2">(D4-C4)+1</f>
        <v>36</v>
      </c>
    </row>
    <row r="5" spans="1:10" ht="30" customHeight="1" x14ac:dyDescent="0.35">
      <c r="B5" s="5" t="s">
        <v>26</v>
      </c>
      <c r="C5" s="9"/>
      <c r="D5" s="9"/>
      <c r="E5" s="6">
        <f t="shared" si="0"/>
        <v>0</v>
      </c>
      <c r="F5" s="7">
        <f t="shared" si="1"/>
        <v>0</v>
      </c>
      <c r="G5" s="8"/>
      <c r="H5" s="103">
        <f t="shared" ref="H5:H35" si="3">TRUNC((E5/30)*0.085)</f>
        <v>0</v>
      </c>
      <c r="I5" s="104">
        <f>IF(I4&gt;30,30,SUM(H5:H35))</f>
        <v>0</v>
      </c>
      <c r="J5" s="106">
        <f t="shared" si="2"/>
        <v>1</v>
      </c>
    </row>
    <row r="6" spans="1:10" ht="30" customHeight="1" x14ac:dyDescent="0.3">
      <c r="B6" s="5" t="s">
        <v>26</v>
      </c>
      <c r="C6" s="9"/>
      <c r="D6" s="9"/>
      <c r="E6" s="6">
        <f t="shared" si="0"/>
        <v>0</v>
      </c>
      <c r="F6" s="7">
        <f t="shared" si="1"/>
        <v>0</v>
      </c>
      <c r="G6" s="8"/>
      <c r="H6" s="103">
        <f t="shared" si="3"/>
        <v>0</v>
      </c>
      <c r="I6" s="107"/>
      <c r="J6" s="106">
        <f t="shared" si="2"/>
        <v>1</v>
      </c>
    </row>
    <row r="7" spans="1:10" ht="30" customHeight="1" x14ac:dyDescent="0.3">
      <c r="B7" s="5" t="s">
        <v>26</v>
      </c>
      <c r="C7" s="9"/>
      <c r="D7" s="9"/>
      <c r="E7" s="6">
        <f t="shared" si="0"/>
        <v>0</v>
      </c>
      <c r="F7" s="7">
        <f t="shared" si="1"/>
        <v>0</v>
      </c>
      <c r="G7" s="8"/>
      <c r="H7" s="103">
        <f t="shared" si="3"/>
        <v>0</v>
      </c>
      <c r="I7" s="107" t="e">
        <f>#N/A</f>
        <v>#N/A</v>
      </c>
      <c r="J7" s="106">
        <f t="shared" si="2"/>
        <v>1</v>
      </c>
    </row>
    <row r="8" spans="1:10" ht="30" customHeight="1" x14ac:dyDescent="0.3">
      <c r="B8" s="5" t="s">
        <v>26</v>
      </c>
      <c r="C8" s="9"/>
      <c r="D8" s="9"/>
      <c r="E8" s="6">
        <f t="shared" si="0"/>
        <v>0</v>
      </c>
      <c r="F8" s="7">
        <f t="shared" si="1"/>
        <v>0</v>
      </c>
      <c r="G8" s="8"/>
      <c r="H8" s="103">
        <f t="shared" si="3"/>
        <v>0</v>
      </c>
      <c r="I8" s="107" t="e">
        <f>#N/A</f>
        <v>#N/A</v>
      </c>
      <c r="J8" s="106">
        <f t="shared" si="2"/>
        <v>1</v>
      </c>
    </row>
    <row r="9" spans="1:10" ht="30" customHeight="1" x14ac:dyDescent="0.3">
      <c r="B9" s="5" t="s">
        <v>26</v>
      </c>
      <c r="C9" s="9"/>
      <c r="D9" s="9"/>
      <c r="E9" s="6">
        <f t="shared" si="0"/>
        <v>0</v>
      </c>
      <c r="F9" s="7">
        <f t="shared" si="1"/>
        <v>0</v>
      </c>
      <c r="G9" s="8"/>
      <c r="H9" s="103">
        <f t="shared" si="3"/>
        <v>0</v>
      </c>
      <c r="I9" s="107" t="e">
        <f>#N/A</f>
        <v>#N/A</v>
      </c>
      <c r="J9" s="106">
        <f t="shared" si="2"/>
        <v>1</v>
      </c>
    </row>
    <row r="10" spans="1:10" ht="30" customHeight="1" x14ac:dyDescent="0.3">
      <c r="B10" s="5" t="s">
        <v>26</v>
      </c>
      <c r="C10" s="9"/>
      <c r="D10" s="9"/>
      <c r="E10" s="6">
        <f t="shared" si="0"/>
        <v>0</v>
      </c>
      <c r="F10" s="7">
        <f t="shared" si="1"/>
        <v>0</v>
      </c>
      <c r="G10" s="8"/>
      <c r="H10" s="103">
        <f t="shared" si="3"/>
        <v>0</v>
      </c>
      <c r="I10" s="107" t="e">
        <f>#N/A</f>
        <v>#N/A</v>
      </c>
      <c r="J10" s="106">
        <f t="shared" si="2"/>
        <v>1</v>
      </c>
    </row>
    <row r="11" spans="1:10" ht="30" customHeight="1" x14ac:dyDescent="0.3">
      <c r="B11" s="5" t="s">
        <v>26</v>
      </c>
      <c r="C11" s="9"/>
      <c r="D11" s="9"/>
      <c r="E11" s="6">
        <f t="shared" si="0"/>
        <v>0</v>
      </c>
      <c r="F11" s="7">
        <f t="shared" si="1"/>
        <v>0</v>
      </c>
      <c r="G11" s="8"/>
      <c r="H11" s="103">
        <f t="shared" si="3"/>
        <v>0</v>
      </c>
      <c r="I11" s="107" t="e">
        <f>#N/A</f>
        <v>#N/A</v>
      </c>
      <c r="J11" s="106">
        <f t="shared" si="2"/>
        <v>1</v>
      </c>
    </row>
    <row r="12" spans="1:10" ht="30" customHeight="1" x14ac:dyDescent="0.3">
      <c r="B12" s="5" t="s">
        <v>26</v>
      </c>
      <c r="C12" s="9"/>
      <c r="D12" s="9"/>
      <c r="E12" s="6">
        <f t="shared" si="0"/>
        <v>0</v>
      </c>
      <c r="F12" s="7">
        <f t="shared" si="1"/>
        <v>0</v>
      </c>
      <c r="G12" s="8"/>
      <c r="H12" s="103">
        <f t="shared" si="3"/>
        <v>0</v>
      </c>
      <c r="I12" s="107" t="e">
        <f>#N/A</f>
        <v>#N/A</v>
      </c>
      <c r="J12" s="106">
        <f t="shared" si="2"/>
        <v>1</v>
      </c>
    </row>
    <row r="13" spans="1:10" ht="30" customHeight="1" x14ac:dyDescent="0.3">
      <c r="B13" s="5" t="s">
        <v>26</v>
      </c>
      <c r="C13" s="9"/>
      <c r="D13" s="9"/>
      <c r="E13" s="6">
        <f t="shared" si="0"/>
        <v>0</v>
      </c>
      <c r="F13" s="7">
        <f t="shared" si="1"/>
        <v>0</v>
      </c>
      <c r="G13" s="8"/>
      <c r="H13" s="103">
        <f t="shared" si="3"/>
        <v>0</v>
      </c>
      <c r="I13" s="107" t="e">
        <f>#N/A</f>
        <v>#N/A</v>
      </c>
      <c r="J13" s="106">
        <f t="shared" si="2"/>
        <v>1</v>
      </c>
    </row>
    <row r="14" spans="1:10" ht="30" customHeight="1" x14ac:dyDescent="0.3">
      <c r="B14" s="5" t="s">
        <v>26</v>
      </c>
      <c r="C14" s="9"/>
      <c r="D14" s="9"/>
      <c r="E14" s="6">
        <f t="shared" si="0"/>
        <v>0</v>
      </c>
      <c r="F14" s="7">
        <f t="shared" si="1"/>
        <v>0</v>
      </c>
      <c r="G14" s="8"/>
      <c r="H14" s="103">
        <f t="shared" si="3"/>
        <v>0</v>
      </c>
      <c r="I14" s="107" t="e">
        <f>#N/A</f>
        <v>#N/A</v>
      </c>
      <c r="J14" s="106">
        <f t="shared" si="2"/>
        <v>1</v>
      </c>
    </row>
    <row r="15" spans="1:10" ht="30" customHeight="1" x14ac:dyDescent="0.3">
      <c r="B15" s="5" t="s">
        <v>26</v>
      </c>
      <c r="C15" s="9"/>
      <c r="D15" s="9"/>
      <c r="E15" s="6">
        <f t="shared" si="0"/>
        <v>0</v>
      </c>
      <c r="F15" s="7">
        <f t="shared" si="1"/>
        <v>0</v>
      </c>
      <c r="G15" s="8"/>
      <c r="H15" s="103">
        <f t="shared" si="3"/>
        <v>0</v>
      </c>
      <c r="I15" s="107" t="e">
        <f>#N/A</f>
        <v>#N/A</v>
      </c>
      <c r="J15" s="106">
        <f t="shared" si="2"/>
        <v>1</v>
      </c>
    </row>
    <row r="16" spans="1:10" ht="30" customHeight="1" x14ac:dyDescent="0.3">
      <c r="B16" s="5" t="s">
        <v>26</v>
      </c>
      <c r="C16" s="9"/>
      <c r="D16" s="9"/>
      <c r="E16" s="6">
        <f t="shared" si="0"/>
        <v>0</v>
      </c>
      <c r="F16" s="7">
        <f t="shared" si="1"/>
        <v>0</v>
      </c>
      <c r="G16" s="8"/>
      <c r="H16" s="103">
        <f t="shared" si="3"/>
        <v>0</v>
      </c>
      <c r="I16" s="107" t="e">
        <f>#N/A</f>
        <v>#N/A</v>
      </c>
      <c r="J16" s="106">
        <f t="shared" si="2"/>
        <v>1</v>
      </c>
    </row>
    <row r="17" spans="2:10" ht="30" customHeight="1" x14ac:dyDescent="0.3">
      <c r="B17" s="5" t="s">
        <v>26</v>
      </c>
      <c r="C17" s="9"/>
      <c r="D17" s="9"/>
      <c r="E17" s="6">
        <f t="shared" si="0"/>
        <v>0</v>
      </c>
      <c r="F17" s="7">
        <f t="shared" si="1"/>
        <v>0</v>
      </c>
      <c r="G17" s="8"/>
      <c r="H17" s="103">
        <f t="shared" si="3"/>
        <v>0</v>
      </c>
      <c r="I17" s="107" t="e">
        <f>#N/A</f>
        <v>#N/A</v>
      </c>
      <c r="J17" s="106">
        <f t="shared" si="2"/>
        <v>1</v>
      </c>
    </row>
    <row r="18" spans="2:10" ht="30" customHeight="1" x14ac:dyDescent="0.3">
      <c r="B18" s="5" t="s">
        <v>26</v>
      </c>
      <c r="C18" s="9"/>
      <c r="D18" s="9"/>
      <c r="E18" s="6">
        <f t="shared" si="0"/>
        <v>0</v>
      </c>
      <c r="F18" s="7">
        <f t="shared" si="1"/>
        <v>0</v>
      </c>
      <c r="G18" s="8"/>
      <c r="H18" s="103">
        <f t="shared" si="3"/>
        <v>0</v>
      </c>
      <c r="I18" s="107" t="e">
        <f>#N/A</f>
        <v>#N/A</v>
      </c>
      <c r="J18" s="106">
        <f t="shared" si="2"/>
        <v>1</v>
      </c>
    </row>
    <row r="19" spans="2:10" ht="30" customHeight="1" x14ac:dyDescent="0.3">
      <c r="B19" s="5" t="s">
        <v>26</v>
      </c>
      <c r="C19" s="9"/>
      <c r="D19" s="9"/>
      <c r="E19" s="6">
        <f t="shared" si="0"/>
        <v>0</v>
      </c>
      <c r="F19" s="7">
        <f t="shared" si="1"/>
        <v>0</v>
      </c>
      <c r="G19" s="8"/>
      <c r="H19" s="103">
        <f t="shared" si="3"/>
        <v>0</v>
      </c>
      <c r="I19" s="107" t="e">
        <f>#N/A</f>
        <v>#N/A</v>
      </c>
      <c r="J19" s="106">
        <f t="shared" si="2"/>
        <v>1</v>
      </c>
    </row>
    <row r="20" spans="2:10" ht="30" customHeight="1" x14ac:dyDescent="0.3">
      <c r="B20" s="5" t="s">
        <v>26</v>
      </c>
      <c r="C20" s="9"/>
      <c r="D20" s="9"/>
      <c r="E20" s="6">
        <f t="shared" si="0"/>
        <v>0</v>
      </c>
      <c r="F20" s="7">
        <f t="shared" si="1"/>
        <v>0</v>
      </c>
      <c r="G20" s="8"/>
      <c r="H20" s="103">
        <f t="shared" si="3"/>
        <v>0</v>
      </c>
      <c r="I20" s="107" t="e">
        <f>#N/A</f>
        <v>#N/A</v>
      </c>
      <c r="J20" s="106">
        <f t="shared" si="2"/>
        <v>1</v>
      </c>
    </row>
    <row r="21" spans="2:10" ht="30" customHeight="1" x14ac:dyDescent="0.3">
      <c r="B21" s="5" t="s">
        <v>26</v>
      </c>
      <c r="C21" s="9"/>
      <c r="D21" s="9"/>
      <c r="E21" s="6">
        <f t="shared" si="0"/>
        <v>0</v>
      </c>
      <c r="F21" s="7">
        <f t="shared" si="1"/>
        <v>0</v>
      </c>
      <c r="G21" s="8"/>
      <c r="H21" s="103">
        <f t="shared" si="3"/>
        <v>0</v>
      </c>
      <c r="I21" s="107" t="e">
        <f>#N/A</f>
        <v>#N/A</v>
      </c>
      <c r="J21" s="106">
        <f t="shared" si="2"/>
        <v>1</v>
      </c>
    </row>
    <row r="22" spans="2:10" ht="30" customHeight="1" x14ac:dyDescent="0.3">
      <c r="B22" s="5" t="s">
        <v>26</v>
      </c>
      <c r="C22" s="9"/>
      <c r="D22" s="9"/>
      <c r="E22" s="6">
        <f t="shared" si="0"/>
        <v>0</v>
      </c>
      <c r="F22" s="7">
        <f t="shared" si="1"/>
        <v>0</v>
      </c>
      <c r="G22" s="8"/>
      <c r="H22" s="103">
        <f t="shared" si="3"/>
        <v>0</v>
      </c>
      <c r="I22" s="107" t="e">
        <f>#N/A</f>
        <v>#N/A</v>
      </c>
      <c r="J22" s="106">
        <f t="shared" si="2"/>
        <v>1</v>
      </c>
    </row>
    <row r="23" spans="2:10" ht="30" customHeight="1" x14ac:dyDescent="0.3">
      <c r="B23" s="5" t="s">
        <v>26</v>
      </c>
      <c r="C23" s="9"/>
      <c r="D23" s="9"/>
      <c r="E23" s="6">
        <f t="shared" si="0"/>
        <v>0</v>
      </c>
      <c r="F23" s="7">
        <f t="shared" si="1"/>
        <v>0</v>
      </c>
      <c r="G23" s="8"/>
      <c r="H23" s="103">
        <f t="shared" si="3"/>
        <v>0</v>
      </c>
      <c r="I23" s="107" t="e">
        <f>#N/A</f>
        <v>#N/A</v>
      </c>
      <c r="J23" s="106">
        <f t="shared" si="2"/>
        <v>1</v>
      </c>
    </row>
    <row r="24" spans="2:10" ht="30" customHeight="1" x14ac:dyDescent="0.3">
      <c r="B24" s="5" t="s">
        <v>26</v>
      </c>
      <c r="C24" s="9"/>
      <c r="D24" s="9"/>
      <c r="E24" s="6">
        <f t="shared" si="0"/>
        <v>0</v>
      </c>
      <c r="F24" s="7">
        <f t="shared" si="1"/>
        <v>0</v>
      </c>
      <c r="G24" s="8"/>
      <c r="H24" s="103">
        <f t="shared" si="3"/>
        <v>0</v>
      </c>
      <c r="I24" s="107" t="e">
        <f>#N/A</f>
        <v>#N/A</v>
      </c>
      <c r="J24" s="106">
        <f t="shared" si="2"/>
        <v>1</v>
      </c>
    </row>
    <row r="25" spans="2:10" ht="30" customHeight="1" x14ac:dyDescent="0.3">
      <c r="B25" s="5" t="s">
        <v>26</v>
      </c>
      <c r="C25" s="9"/>
      <c r="D25" s="9"/>
      <c r="E25" s="6">
        <f t="shared" si="0"/>
        <v>0</v>
      </c>
      <c r="F25" s="7">
        <f t="shared" si="1"/>
        <v>0</v>
      </c>
      <c r="G25" s="8"/>
      <c r="H25" s="103">
        <f t="shared" si="3"/>
        <v>0</v>
      </c>
      <c r="I25" s="107" t="e">
        <f>#N/A</f>
        <v>#N/A</v>
      </c>
      <c r="J25" s="106">
        <f t="shared" si="2"/>
        <v>1</v>
      </c>
    </row>
    <row r="26" spans="2:10" ht="30" customHeight="1" x14ac:dyDescent="0.3">
      <c r="B26" s="5" t="s">
        <v>26</v>
      </c>
      <c r="C26" s="9"/>
      <c r="D26" s="9"/>
      <c r="E26" s="6">
        <f t="shared" si="0"/>
        <v>0</v>
      </c>
      <c r="F26" s="7">
        <f t="shared" si="1"/>
        <v>0</v>
      </c>
      <c r="G26" s="8"/>
      <c r="H26" s="103">
        <f t="shared" si="3"/>
        <v>0</v>
      </c>
      <c r="I26" s="107" t="e">
        <f>#N/A</f>
        <v>#N/A</v>
      </c>
      <c r="J26" s="106">
        <f t="shared" si="2"/>
        <v>1</v>
      </c>
    </row>
    <row r="27" spans="2:10" ht="30" customHeight="1" x14ac:dyDescent="0.3">
      <c r="B27" s="5" t="s">
        <v>26</v>
      </c>
      <c r="C27" s="9"/>
      <c r="D27" s="9"/>
      <c r="E27" s="6">
        <f t="shared" si="0"/>
        <v>0</v>
      </c>
      <c r="F27" s="7">
        <f t="shared" si="1"/>
        <v>0</v>
      </c>
      <c r="G27" s="8"/>
      <c r="H27" s="103">
        <f t="shared" si="3"/>
        <v>0</v>
      </c>
      <c r="I27" s="107" t="e">
        <f>#N/A</f>
        <v>#N/A</v>
      </c>
      <c r="J27" s="106">
        <f t="shared" si="2"/>
        <v>1</v>
      </c>
    </row>
    <row r="28" spans="2:10" ht="30" customHeight="1" x14ac:dyDescent="0.3">
      <c r="B28" s="5" t="s">
        <v>26</v>
      </c>
      <c r="C28" s="9"/>
      <c r="D28" s="9"/>
      <c r="E28" s="6">
        <f t="shared" si="0"/>
        <v>0</v>
      </c>
      <c r="F28" s="7">
        <f t="shared" si="1"/>
        <v>0</v>
      </c>
      <c r="G28" s="8"/>
      <c r="H28" s="103">
        <f t="shared" si="3"/>
        <v>0</v>
      </c>
      <c r="I28" s="107" t="e">
        <f>#N/A</f>
        <v>#N/A</v>
      </c>
      <c r="J28" s="106">
        <f t="shared" si="2"/>
        <v>1</v>
      </c>
    </row>
    <row r="29" spans="2:10" ht="30" customHeight="1" x14ac:dyDescent="0.3">
      <c r="B29" s="5" t="s">
        <v>26</v>
      </c>
      <c r="C29" s="9"/>
      <c r="D29" s="9"/>
      <c r="E29" s="6">
        <f t="shared" si="0"/>
        <v>0</v>
      </c>
      <c r="F29" s="7">
        <f t="shared" si="1"/>
        <v>0</v>
      </c>
      <c r="G29" s="8"/>
      <c r="H29" s="103">
        <f t="shared" si="3"/>
        <v>0</v>
      </c>
      <c r="I29" s="107" t="e">
        <f>#N/A</f>
        <v>#N/A</v>
      </c>
      <c r="J29" s="106">
        <f t="shared" si="2"/>
        <v>1</v>
      </c>
    </row>
    <row r="30" spans="2:10" ht="30" customHeight="1" x14ac:dyDescent="0.3">
      <c r="B30" s="5" t="s">
        <v>26</v>
      </c>
      <c r="C30" s="9"/>
      <c r="D30" s="9"/>
      <c r="E30" s="6">
        <f t="shared" si="0"/>
        <v>0</v>
      </c>
      <c r="F30" s="7">
        <f t="shared" si="1"/>
        <v>0</v>
      </c>
      <c r="G30" s="8"/>
      <c r="H30" s="103">
        <f t="shared" si="3"/>
        <v>0</v>
      </c>
      <c r="I30" s="107" t="e">
        <f>#N/A</f>
        <v>#N/A</v>
      </c>
      <c r="J30" s="106">
        <f t="shared" si="2"/>
        <v>1</v>
      </c>
    </row>
    <row r="31" spans="2:10" ht="30" customHeight="1" x14ac:dyDescent="0.3">
      <c r="B31" s="5" t="s">
        <v>26</v>
      </c>
      <c r="C31" s="9"/>
      <c r="D31" s="9"/>
      <c r="E31" s="6">
        <f t="shared" si="0"/>
        <v>0</v>
      </c>
      <c r="F31" s="7">
        <f t="shared" si="1"/>
        <v>0</v>
      </c>
      <c r="G31" s="8"/>
      <c r="H31" s="103">
        <f t="shared" si="3"/>
        <v>0</v>
      </c>
      <c r="I31" s="107" t="e">
        <f>#N/A</f>
        <v>#N/A</v>
      </c>
      <c r="J31" s="106">
        <f t="shared" si="2"/>
        <v>1</v>
      </c>
    </row>
    <row r="32" spans="2:10" ht="30" customHeight="1" x14ac:dyDescent="0.3">
      <c r="B32" s="5" t="s">
        <v>26</v>
      </c>
      <c r="C32" s="9"/>
      <c r="D32" s="9"/>
      <c r="E32" s="6">
        <f t="shared" si="0"/>
        <v>0</v>
      </c>
      <c r="F32" s="7">
        <f t="shared" si="1"/>
        <v>0</v>
      </c>
      <c r="G32" s="8"/>
      <c r="H32" s="103">
        <f t="shared" si="3"/>
        <v>0</v>
      </c>
      <c r="I32" s="107" t="e">
        <f>#N/A</f>
        <v>#N/A</v>
      </c>
      <c r="J32" s="106">
        <f t="shared" si="2"/>
        <v>1</v>
      </c>
    </row>
    <row r="33" spans="2:10" ht="30" customHeight="1" x14ac:dyDescent="0.3">
      <c r="B33" s="5" t="s">
        <v>26</v>
      </c>
      <c r="C33" s="9"/>
      <c r="D33" s="9"/>
      <c r="E33" s="6">
        <f t="shared" si="0"/>
        <v>0</v>
      </c>
      <c r="F33" s="7">
        <f t="shared" si="1"/>
        <v>0</v>
      </c>
      <c r="G33" s="8"/>
      <c r="H33" s="103">
        <f t="shared" si="3"/>
        <v>0</v>
      </c>
      <c r="I33" s="107" t="e">
        <f>#N/A</f>
        <v>#N/A</v>
      </c>
      <c r="J33" s="106">
        <f t="shared" si="2"/>
        <v>1</v>
      </c>
    </row>
    <row r="34" spans="2:10" ht="30" customHeight="1" x14ac:dyDescent="0.3">
      <c r="B34" s="5" t="s">
        <v>26</v>
      </c>
      <c r="C34" s="9"/>
      <c r="D34" s="9"/>
      <c r="E34" s="6">
        <f t="shared" si="0"/>
        <v>0</v>
      </c>
      <c r="F34" s="7">
        <f t="shared" si="1"/>
        <v>0</v>
      </c>
      <c r="G34" s="8"/>
      <c r="H34" s="103">
        <f t="shared" si="3"/>
        <v>0</v>
      </c>
      <c r="I34" s="107" t="e">
        <f>#N/A</f>
        <v>#N/A</v>
      </c>
      <c r="J34" s="106">
        <f t="shared" si="2"/>
        <v>1</v>
      </c>
    </row>
    <row r="35" spans="2:10" ht="30" customHeight="1" x14ac:dyDescent="0.3">
      <c r="B35" s="5" t="s">
        <v>26</v>
      </c>
      <c r="C35" s="9"/>
      <c r="D35" s="9"/>
      <c r="E35" s="6">
        <f t="shared" si="0"/>
        <v>0</v>
      </c>
      <c r="F35" s="7">
        <f t="shared" si="1"/>
        <v>0</v>
      </c>
      <c r="G35" s="8"/>
      <c r="H35" s="103">
        <f t="shared" si="3"/>
        <v>0</v>
      </c>
      <c r="I35" s="107" t="e">
        <f>#N/A</f>
        <v>#N/A</v>
      </c>
      <c r="J35" s="106">
        <f t="shared" si="2"/>
        <v>1</v>
      </c>
    </row>
    <row r="36" spans="2:10" ht="30" customHeight="1" x14ac:dyDescent="0.2">
      <c r="E36" s="25" t="s">
        <v>127</v>
      </c>
      <c r="F36" s="24">
        <f>SUM(F5:F35)</f>
        <v>0</v>
      </c>
    </row>
  </sheetData>
  <sheetProtection algorithmName="SHA-512" hashValue="ttmEenfNiCJAPvmK4D7eHmF6YHe8Ag0/4u7o5V+++in3pS62nX+f3kfBKy/EN/7Eek5sDj5bcl/GruzhMrJzpw==" saltValue="VZtU1DRP246e1paZeizKvw==" spinCount="100000" sheet="1" objects="1" scenarios="1"/>
  <mergeCells count="2">
    <mergeCell ref="B1:F1"/>
    <mergeCell ref="B2:I2"/>
  </mergeCells>
  <dataValidations xWindow="1481" yWindow="422" count="3">
    <dataValidation operator="equal" allowBlank="1" showInputMessage="1" showErrorMessage="1" prompt="Cree la lista de tareas pendientes en esta hoja de cálculo. Escriba el año para este lista en la celda I1." sqref="A1">
      <formula1>0</formula1>
      <formula2>0</formula2>
    </dataValidation>
    <dataValidation operator="equal" allowBlank="1" showInputMessage="1" showErrorMessage="1" prompt="Escriba el año para esta lista de tareas pendientes en esta celda." sqref="I1">
      <formula1>0</formula1>
      <formula2>0</formula2>
    </dataValidation>
    <dataValidation operator="equal" allowBlank="1" showInputMessage="1" showErrorMessage="1" prompt="El título de la hoja de cálculo se encuentra en esta celda." sqref="B2">
      <formula1>0</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B1:G8"/>
  <sheetViews>
    <sheetView workbookViewId="0">
      <selection activeCell="G8" sqref="G8"/>
    </sheetView>
  </sheetViews>
  <sheetFormatPr baseColWidth="10" defaultColWidth="9.5703125" defaultRowHeight="30" customHeight="1" x14ac:dyDescent="0.2"/>
  <cols>
    <col min="1" max="1" width="2.85546875" style="30" customWidth="1"/>
    <col min="2" max="2" width="42.28515625" style="30" customWidth="1"/>
    <col min="3" max="3" width="15.28515625" style="30" customWidth="1"/>
    <col min="4" max="4" width="46.85546875" style="30" customWidth="1"/>
    <col min="5" max="5" width="25.140625" style="30" customWidth="1"/>
    <col min="6" max="6" width="31.140625" style="30" hidden="1" customWidth="1"/>
    <col min="7" max="7" width="11.5703125" style="30" customWidth="1"/>
    <col min="8" max="16384" width="9.5703125" style="30"/>
  </cols>
  <sheetData>
    <row r="1" spans="2:7" ht="30" customHeight="1" x14ac:dyDescent="0.2">
      <c r="F1" s="31">
        <f ca="1">YEAR(TODAY())</f>
        <v>2026</v>
      </c>
    </row>
    <row r="2" spans="2:7" ht="84" customHeight="1" x14ac:dyDescent="0.2">
      <c r="B2" s="194" t="s">
        <v>27</v>
      </c>
      <c r="C2" s="194"/>
      <c r="D2" s="194"/>
      <c r="E2" s="194"/>
      <c r="F2" s="194"/>
    </row>
    <row r="3" spans="2:7" ht="45" customHeight="1" x14ac:dyDescent="0.25">
      <c r="B3" s="63" t="s">
        <v>124</v>
      </c>
      <c r="C3" s="63" t="s">
        <v>28</v>
      </c>
      <c r="D3" s="64" t="s">
        <v>29</v>
      </c>
      <c r="E3" s="65" t="s">
        <v>30</v>
      </c>
      <c r="F3" s="66" t="s">
        <v>8</v>
      </c>
    </row>
    <row r="4" spans="2:7" ht="39.75" customHeight="1" x14ac:dyDescent="0.35">
      <c r="B4" s="109" t="s">
        <v>31</v>
      </c>
      <c r="C4" s="12"/>
      <c r="D4" s="109">
        <f>IF(B4="SIN TESIS DOCTORAL",0,IF(B4="TESIS DOCTORAL APTO-APROBADO",4,IF(B4="TESIS DOCTORAL SOBRESALIENTE",7,IF(B4="TESIS DOCTORAL CUM LAUDE",8,IF(B4="PREMIO EXTRAORDINARIO DE DOCTORADO",10)))))</f>
        <v>4</v>
      </c>
      <c r="E4" s="13"/>
      <c r="F4" s="67">
        <f>IF(B4="SIN TESIS DOCTORAL",0,IF(B4="TESIS DOCTORAL APTO-APROBADO",4,IF(B4="TESIS DOCTORAL SOBRESALIENTE",7,IF(B4="TESIS DOCTORAL CUM LAUDE",8,IF(B4="PREMIO EXTRAORDINARIO DE DOCTORADO",10)))))</f>
        <v>4</v>
      </c>
      <c r="G4" s="178">
        <f>D4*C4</f>
        <v>0</v>
      </c>
    </row>
    <row r="5" spans="2:7" ht="39.75" customHeight="1" x14ac:dyDescent="0.35">
      <c r="B5" s="109" t="s">
        <v>32</v>
      </c>
      <c r="C5" s="12">
        <v>0</v>
      </c>
      <c r="D5" s="109">
        <f>IF(B5="SIN TESIS DOCTORAL",0,IF(B5="TESIS DOCTORAL APTO-APROBADO",4,IF(B5="TESIS DOCTORAL SOBRESALIENTE",7,IF(B5="TESIS DOCTORAL CUM LAUDE",8,IF(B5="PREMIO EXTRAORDINARIO DE DOCTORADO",10)))))</f>
        <v>7</v>
      </c>
      <c r="E5" s="13"/>
      <c r="F5" s="67">
        <f>IF(B5="SIN TESIS DOCTORAL",0,IF(B5="TESIS DOCTORAL APTO-APROBADO",4,IF(B5="TESIS DOCTORAL SOBRESALIENTE",7,IF(B5="TESIS DOCTORAL CUM LAUDE",8,IF(B5="PREMIO EXTRAORDINARIO DE DOCTORADO",10)))))</f>
        <v>7</v>
      </c>
      <c r="G5" s="178">
        <f>D5*C5</f>
        <v>0</v>
      </c>
    </row>
    <row r="6" spans="2:7" ht="39.75" customHeight="1" x14ac:dyDescent="0.35">
      <c r="B6" s="109" t="s">
        <v>33</v>
      </c>
      <c r="C6" s="12">
        <v>0</v>
      </c>
      <c r="D6" s="109">
        <f>IF(B6="SIN TESIS DOCTORAL",0,IF(B6="TESIS DOCTORAL APTO-APROBADO",4,IF(B6="TESIS DOCTORAL SOBRESALIENTE",7,IF(B6="TESIS DOCTORAL CUM LAUDE",8,IF(B6="PREMIO EXTRAORDINARIO DE DOCTORADO",10)))))</f>
        <v>8</v>
      </c>
      <c r="E6" s="13"/>
      <c r="F6" s="67">
        <f>IF(B6="SIN TESIS DOCTORAL",0,IF(B6="TESIS DOCTORAL APTO-APROBADO",4,IF(B6="TESIS DOCTORAL SOBRESALIENTE",7,IF(B6="TESIS DOCTORAL CUM LAUDE",8,IF(B6="PREMIO EXTRAORDINARIO DE DOCTORADO",10)))))</f>
        <v>8</v>
      </c>
      <c r="G6" s="178">
        <f>D6*C6</f>
        <v>0</v>
      </c>
    </row>
    <row r="7" spans="2:7" ht="39.75" customHeight="1" x14ac:dyDescent="0.35">
      <c r="B7" s="109" t="s">
        <v>34</v>
      </c>
      <c r="C7" s="12">
        <v>0</v>
      </c>
      <c r="D7" s="109">
        <f>IF(B7="SIN TESIS DOCTORAL",0,IF(B7="TESIS DOCTORAL APTO-APROBADO",4,IF(B7="TESIS DOCTORAL SOBRESALIENTE",7,IF(B7="TESIS DOCTORAL CUM LAUDE",8,IF(B7="PREMIO EXTRAORDINARIO DE DOCTORADO",10)))))</f>
        <v>10</v>
      </c>
      <c r="E7" s="13"/>
      <c r="F7" s="67">
        <f>IF(B7="SIN TESIS DOCTORAL",0,IF(B7="TESIS DOCTORAL APTO-APROBADO",4,IF(B7="TESIS DOCTORAL SOBRESALIENTE",7,IF(B7="TESIS DOCTORAL CUM LAUDE",8,IF(B7="PREMIO EXTRAORDINARIO DE DOCTORADO",10)))))</f>
        <v>10</v>
      </c>
      <c r="G7" s="178">
        <f>D7*C7</f>
        <v>0</v>
      </c>
    </row>
    <row r="8" spans="2:7" ht="30" customHeight="1" x14ac:dyDescent="0.35">
      <c r="E8" s="20" t="s">
        <v>18</v>
      </c>
      <c r="F8" s="19" t="s">
        <v>35</v>
      </c>
      <c r="G8" s="110">
        <f>IF(SUM(G4:G7)&gt;10,10,SUM(G4:G7))</f>
        <v>0</v>
      </c>
    </row>
  </sheetData>
  <sheetProtection algorithmName="SHA-512" hashValue="MAyPaR5VWFf+O87le/4jqTpkeExo8J9uWvloLSRUWyXOUnKQ6+IiBEx5csl8vf/WT8YQb9tmepdq9Ib69H54qA==" saltValue="g7uJZ5KC2u3yHDccinZ0aQ==" spinCount="100000" sheet="1" objects="1" scenarios="1"/>
  <mergeCells count="1">
    <mergeCell ref="B2:F2"/>
  </mergeCells>
  <dataValidations xWindow="1481" yWindow="798" count="5">
    <dataValidation operator="equal" allowBlank="1" showInputMessage="1" showErrorMessage="1" prompt="Cree la lista de tareas pendientes en esta hoja de cálculo. Escriba el año para este lista en la celda I1." sqref="A1">
      <formula1>0</formula1>
      <formula2>0</formula2>
    </dataValidation>
    <dataValidation operator="equal" allowBlank="1" showInputMessage="1" showErrorMessage="1" prompt="Escriba el año para esta lista de tareas pendientes en esta celda." sqref="F1">
      <formula1>0</formula1>
      <formula2>0</formula2>
    </dataValidation>
    <dataValidation operator="equal" allowBlank="1" showInputMessage="1" showErrorMessage="1" prompt="El título de la hoja de cálculo se encuentra en esta celda." sqref="B2:C2 F8">
      <formula1>0</formula1>
      <formula2>0</formula2>
    </dataValidation>
    <dataValidation type="list" operator="equal" allowBlank="1" showInputMessage="1" showErrorMessage="1" errorTitle="Elija opción de la lista" promptTitle="Ejija opción de la Lista" sqref="B8:C136">
      <formula1>"SIN TESIS DOCTORAL,TESIS DOCTORAL APTO-APROBADO,TESIS DOCTORAL SOBRESALIENTE,TESIS DOCTORAL CUM LAUDE,PREMIO EXTRAORDINARIO DE DOCTORADO"</formula1>
      <formula2>0</formula2>
    </dataValidation>
    <dataValidation operator="equal" allowBlank="1" showInputMessage="1" showErrorMessage="1" errorTitle="Elija opción de la lista" promptTitle="Ejija opción de la Lista" sqref="C3:C7">
      <formula1>0</formula1>
      <formula2>0</formula2>
    </dataValidation>
  </dataValidations>
  <printOptions horizontalCentered="1"/>
  <pageMargins left="0.70833333333333337" right="0.70833333333333337" top="0.74791666666666667" bottom="0.74861111111111112" header="0.51180555555555551" footer="0.31527777777777777"/>
  <pageSetup paperSize="9" firstPageNumber="0" fitToHeight="0" orientation="landscape" horizontalDpi="300" verticalDpi="300" r:id="rId1"/>
  <headerFooter alignWithMargins="0">
    <oddFooter>&amp;C&amp;"Century Gothic,Normal"&amp;11Page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A1:K42"/>
  <sheetViews>
    <sheetView workbookViewId="0">
      <selection activeCell="J18" sqref="J18"/>
    </sheetView>
  </sheetViews>
  <sheetFormatPr baseColWidth="10" defaultColWidth="9.5703125" defaultRowHeight="30" customHeight="1" x14ac:dyDescent="0.2"/>
  <cols>
    <col min="1" max="1" width="12.42578125" style="30" customWidth="1"/>
    <col min="2" max="2" width="61.140625" style="30" customWidth="1"/>
    <col min="3" max="3" width="17.85546875" style="30" customWidth="1"/>
    <col min="4" max="4" width="17" style="30" customWidth="1"/>
    <col min="5" max="5" width="22.42578125" style="68" customWidth="1"/>
    <col min="6" max="6" width="22" style="30" customWidth="1"/>
    <col min="7" max="7" width="20.42578125" style="30" customWidth="1"/>
    <col min="8" max="8" width="19.5703125" style="30" customWidth="1"/>
    <col min="9" max="9" width="19.140625" style="30" customWidth="1"/>
    <col min="10" max="10" width="27" style="69" customWidth="1"/>
    <col min="11" max="11" width="13" style="69" customWidth="1"/>
    <col min="12" max="16384" width="9.5703125" style="30"/>
  </cols>
  <sheetData>
    <row r="1" spans="1:11" ht="30" customHeight="1" x14ac:dyDescent="0.2">
      <c r="H1" s="31">
        <f ca="1">YEAR(TODAY())</f>
        <v>2026</v>
      </c>
    </row>
    <row r="2" spans="1:11" ht="63.75" customHeight="1" x14ac:dyDescent="0.2">
      <c r="B2" s="199" t="s">
        <v>137</v>
      </c>
      <c r="C2" s="199"/>
      <c r="D2" s="199"/>
      <c r="E2" s="199"/>
      <c r="F2" s="199"/>
      <c r="G2" s="199"/>
      <c r="H2" s="199"/>
      <c r="I2" s="199"/>
      <c r="J2" s="70"/>
      <c r="K2" s="71"/>
    </row>
    <row r="3" spans="1:11" ht="30.75" customHeight="1" x14ac:dyDescent="0.3">
      <c r="B3" s="5"/>
      <c r="C3" s="43" t="s">
        <v>116</v>
      </c>
      <c r="D3" s="43" t="s">
        <v>14</v>
      </c>
      <c r="E3" s="44" t="s">
        <v>16</v>
      </c>
      <c r="F3" s="43" t="s">
        <v>29</v>
      </c>
      <c r="G3" s="43" t="s">
        <v>17</v>
      </c>
      <c r="H3" s="72" t="s">
        <v>18</v>
      </c>
    </row>
    <row r="4" spans="1:11" ht="39.75" customHeight="1" x14ac:dyDescent="0.25">
      <c r="A4" s="53" t="s">
        <v>21</v>
      </c>
      <c r="B4" s="127" t="s">
        <v>117</v>
      </c>
      <c r="C4" s="73">
        <v>38666</v>
      </c>
      <c r="D4" s="73">
        <v>42088</v>
      </c>
      <c r="E4" s="74">
        <f>TRUNC((D4-C4)/30)</f>
        <v>114</v>
      </c>
      <c r="F4" s="75">
        <f>IF(B4="Profesor Asociado *TP3, ó Profesor Asociado en Ciencias de la Salud.",0.085,IF(B4="Profesor Asociado *TP4",0.1,IF(B4="Profesor Asociado *TP6",0.125,IF(B4="INVALIDO",0))))</f>
        <v>8.5000000000000006E-2</v>
      </c>
      <c r="G4" s="76">
        <v>10</v>
      </c>
      <c r="H4" s="77">
        <f t="shared" ref="H4:H35" si="0">E4*F4</f>
        <v>9.6900000000000013</v>
      </c>
      <c r="I4" s="78" t="s">
        <v>37</v>
      </c>
    </row>
    <row r="5" spans="1:11" ht="30" customHeight="1" x14ac:dyDescent="0.25">
      <c r="B5" s="130" t="s">
        <v>117</v>
      </c>
      <c r="C5" s="82"/>
      <c r="D5" s="82"/>
      <c r="E5" s="113">
        <f>TRUNC((D5-C5)/30)</f>
        <v>0</v>
      </c>
      <c r="F5" s="114">
        <f t="shared" ref="F5:F18" si="1">IF(B5="Profesor Asociado *TP3, ó Profesor Asociado en Ciencias de la Salud.",0.085,IF(B5="Profesor Asociado *TP4",0.1,IF(B5="Profesor Asociado *TP6",0.125,IF(B5="INVALIDO",0))))</f>
        <v>8.5000000000000006E-2</v>
      </c>
      <c r="G5" s="82"/>
      <c r="H5" s="125">
        <f t="shared" ref="H5:H18" si="2">E5*F5</f>
        <v>0</v>
      </c>
      <c r="I5" s="192"/>
      <c r="J5" s="119"/>
    </row>
    <row r="6" spans="1:11" ht="30" customHeight="1" x14ac:dyDescent="0.25">
      <c r="B6" s="130" t="s">
        <v>117</v>
      </c>
      <c r="C6" s="193"/>
      <c r="D6" s="193"/>
      <c r="E6" s="113">
        <f t="shared" ref="E6:E24" si="3">TRUNC((D6-C6)/30)</f>
        <v>0</v>
      </c>
      <c r="F6" s="114">
        <f t="shared" si="1"/>
        <v>8.5000000000000006E-2</v>
      </c>
      <c r="G6" s="82"/>
      <c r="H6" s="125">
        <f t="shared" si="2"/>
        <v>0</v>
      </c>
      <c r="I6" s="192"/>
      <c r="J6" s="119"/>
    </row>
    <row r="7" spans="1:11" ht="30" customHeight="1" x14ac:dyDescent="0.25">
      <c r="B7" s="130" t="s">
        <v>117</v>
      </c>
      <c r="C7" s="82"/>
      <c r="D7" s="82"/>
      <c r="E7" s="113">
        <f t="shared" si="3"/>
        <v>0</v>
      </c>
      <c r="F7" s="114">
        <f t="shared" si="1"/>
        <v>8.5000000000000006E-2</v>
      </c>
      <c r="G7" s="82"/>
      <c r="H7" s="125">
        <f t="shared" si="2"/>
        <v>0</v>
      </c>
      <c r="I7" s="192"/>
      <c r="J7" s="119"/>
    </row>
    <row r="8" spans="1:11" ht="30" customHeight="1" x14ac:dyDescent="0.25">
      <c r="B8" s="130" t="s">
        <v>117</v>
      </c>
      <c r="C8" s="82"/>
      <c r="D8" s="82"/>
      <c r="E8" s="113">
        <f t="shared" ref="E8:E12" si="4">TRUNC((D8-C8)/30)</f>
        <v>0</v>
      </c>
      <c r="F8" s="114">
        <f t="shared" ref="F8:F12" si="5">IF(B8="Profesor Asociado *TP3, ó Profesor Asociado en Ciencias de la Salud.",0.085,IF(B8="Profesor Asociado *TP4",0.1,IF(B8="Profesor Asociado *TP6",0.125,IF(B8="INVALIDO",0))))</f>
        <v>8.5000000000000006E-2</v>
      </c>
      <c r="G8" s="82"/>
      <c r="H8" s="125">
        <f t="shared" ref="H8:H12" si="6">E8*F8</f>
        <v>0</v>
      </c>
      <c r="I8" s="192"/>
      <c r="J8" s="119"/>
    </row>
    <row r="9" spans="1:11" ht="30" customHeight="1" x14ac:dyDescent="0.25">
      <c r="B9" s="130" t="s">
        <v>117</v>
      </c>
      <c r="C9" s="82"/>
      <c r="D9" s="82"/>
      <c r="E9" s="113">
        <f t="shared" si="4"/>
        <v>0</v>
      </c>
      <c r="F9" s="114">
        <f t="shared" si="5"/>
        <v>8.5000000000000006E-2</v>
      </c>
      <c r="G9" s="82"/>
      <c r="H9" s="125">
        <f t="shared" si="6"/>
        <v>0</v>
      </c>
      <c r="I9" s="192"/>
      <c r="J9" s="119"/>
    </row>
    <row r="10" spans="1:11" ht="30" customHeight="1" x14ac:dyDescent="0.25">
      <c r="B10" s="130" t="s">
        <v>117</v>
      </c>
      <c r="C10" s="82"/>
      <c r="D10" s="82"/>
      <c r="E10" s="113">
        <f t="shared" si="4"/>
        <v>0</v>
      </c>
      <c r="F10" s="114">
        <f t="shared" si="5"/>
        <v>8.5000000000000006E-2</v>
      </c>
      <c r="G10" s="82"/>
      <c r="H10" s="125">
        <f t="shared" si="6"/>
        <v>0</v>
      </c>
      <c r="I10" s="192"/>
      <c r="J10" s="119"/>
    </row>
    <row r="11" spans="1:11" ht="30" customHeight="1" x14ac:dyDescent="0.25">
      <c r="B11" s="130" t="s">
        <v>117</v>
      </c>
      <c r="C11" s="82"/>
      <c r="D11" s="82"/>
      <c r="E11" s="113">
        <f t="shared" si="4"/>
        <v>0</v>
      </c>
      <c r="F11" s="114">
        <f t="shared" si="5"/>
        <v>8.5000000000000006E-2</v>
      </c>
      <c r="G11" s="82"/>
      <c r="H11" s="125">
        <f t="shared" si="6"/>
        <v>0</v>
      </c>
      <c r="I11" s="192"/>
      <c r="J11" s="119"/>
    </row>
    <row r="12" spans="1:11" ht="30" customHeight="1" x14ac:dyDescent="0.25">
      <c r="B12" s="130" t="s">
        <v>117</v>
      </c>
      <c r="C12" s="82"/>
      <c r="D12" s="82"/>
      <c r="E12" s="113">
        <f t="shared" si="4"/>
        <v>0</v>
      </c>
      <c r="F12" s="114">
        <f t="shared" si="5"/>
        <v>8.5000000000000006E-2</v>
      </c>
      <c r="G12" s="82"/>
      <c r="H12" s="125">
        <f t="shared" si="6"/>
        <v>0</v>
      </c>
      <c r="I12" s="192"/>
      <c r="J12" s="119"/>
    </row>
    <row r="13" spans="1:11" ht="30" customHeight="1" x14ac:dyDescent="0.25">
      <c r="B13" s="130" t="s">
        <v>117</v>
      </c>
      <c r="C13" s="82"/>
      <c r="D13" s="82"/>
      <c r="E13" s="113">
        <f t="shared" ref="E13:E16" si="7">TRUNC((D13-C13)/30)</f>
        <v>0</v>
      </c>
      <c r="F13" s="114">
        <f t="shared" ref="F13:F16" si="8">IF(B13="Profesor Asociado *TP3, ó Profesor Asociado en Ciencias de la Salud.",0.085,IF(B13="Profesor Asociado *TP4",0.1,IF(B13="Profesor Asociado *TP6",0.125,IF(B13="INVALIDO",0))))</f>
        <v>8.5000000000000006E-2</v>
      </c>
      <c r="G13" s="82"/>
      <c r="H13" s="125">
        <f t="shared" ref="H13:H16" si="9">E13*F13</f>
        <v>0</v>
      </c>
      <c r="I13" s="192"/>
      <c r="J13" s="119"/>
    </row>
    <row r="14" spans="1:11" ht="30" customHeight="1" x14ac:dyDescent="0.25">
      <c r="B14" s="130" t="s">
        <v>117</v>
      </c>
      <c r="C14" s="82"/>
      <c r="D14" s="82"/>
      <c r="E14" s="113">
        <f t="shared" si="7"/>
        <v>0</v>
      </c>
      <c r="F14" s="114">
        <f t="shared" si="8"/>
        <v>8.5000000000000006E-2</v>
      </c>
      <c r="G14" s="82"/>
      <c r="H14" s="125">
        <f t="shared" si="9"/>
        <v>0</v>
      </c>
      <c r="I14" s="192"/>
      <c r="J14" s="119"/>
    </row>
    <row r="15" spans="1:11" ht="30" customHeight="1" x14ac:dyDescent="0.25">
      <c r="B15" s="130" t="s">
        <v>117</v>
      </c>
      <c r="C15" s="82"/>
      <c r="D15" s="82"/>
      <c r="E15" s="113">
        <f t="shared" si="7"/>
        <v>0</v>
      </c>
      <c r="F15" s="114">
        <f t="shared" si="8"/>
        <v>8.5000000000000006E-2</v>
      </c>
      <c r="G15" s="82"/>
      <c r="H15" s="125">
        <f t="shared" si="9"/>
        <v>0</v>
      </c>
      <c r="I15" s="192"/>
      <c r="J15" s="119"/>
    </row>
    <row r="16" spans="1:11" ht="30" customHeight="1" x14ac:dyDescent="0.25">
      <c r="B16" s="130" t="s">
        <v>117</v>
      </c>
      <c r="C16" s="82"/>
      <c r="D16" s="82"/>
      <c r="E16" s="113">
        <f t="shared" si="7"/>
        <v>0</v>
      </c>
      <c r="F16" s="114">
        <f t="shared" si="8"/>
        <v>8.5000000000000006E-2</v>
      </c>
      <c r="G16" s="82"/>
      <c r="H16" s="125">
        <f t="shared" si="9"/>
        <v>0</v>
      </c>
      <c r="I16" s="192"/>
      <c r="J16" s="119"/>
    </row>
    <row r="17" spans="2:10" ht="30" customHeight="1" x14ac:dyDescent="0.25">
      <c r="B17" s="130" t="s">
        <v>117</v>
      </c>
      <c r="C17" s="82"/>
      <c r="D17" s="82"/>
      <c r="E17" s="113">
        <f t="shared" si="3"/>
        <v>0</v>
      </c>
      <c r="F17" s="114">
        <f t="shared" si="1"/>
        <v>8.5000000000000006E-2</v>
      </c>
      <c r="G17" s="82"/>
      <c r="H17" s="125">
        <f t="shared" si="2"/>
        <v>0</v>
      </c>
      <c r="I17" s="192"/>
      <c r="J17" s="119"/>
    </row>
    <row r="18" spans="2:10" ht="30" customHeight="1" x14ac:dyDescent="0.25">
      <c r="B18" s="130" t="s">
        <v>117</v>
      </c>
      <c r="C18" s="82"/>
      <c r="D18" s="82"/>
      <c r="E18" s="113">
        <f t="shared" si="3"/>
        <v>0</v>
      </c>
      <c r="F18" s="114">
        <f t="shared" si="1"/>
        <v>8.5000000000000006E-2</v>
      </c>
      <c r="G18" s="82"/>
      <c r="H18" s="125">
        <f t="shared" si="2"/>
        <v>0</v>
      </c>
      <c r="I18" s="192"/>
      <c r="J18" s="119"/>
    </row>
    <row r="19" spans="2:10" ht="30" customHeight="1" x14ac:dyDescent="0.25">
      <c r="B19" s="130" t="s">
        <v>117</v>
      </c>
      <c r="C19" s="82"/>
      <c r="D19" s="82"/>
      <c r="E19" s="113">
        <f t="shared" ref="E19" si="10">TRUNC((D19-C19)/30)</f>
        <v>0</v>
      </c>
      <c r="F19" s="114">
        <f t="shared" ref="F19" si="11">IF(B19="Profesor Asociado *TP3, ó Profesor Asociado en Ciencias de la Salud.",0.085,IF(B19="Profesor Asociado *TP4",0.1,IF(B19="Profesor Asociado *TP6",0.125,IF(B19="INVALIDO",0))))</f>
        <v>8.5000000000000006E-2</v>
      </c>
      <c r="G19" s="82"/>
      <c r="H19" s="125">
        <f t="shared" ref="H19" si="12">E19*F19</f>
        <v>0</v>
      </c>
      <c r="I19" s="192"/>
      <c r="J19" s="119"/>
    </row>
    <row r="20" spans="2:10" ht="30" customHeight="1" x14ac:dyDescent="0.25">
      <c r="B20" s="130" t="s">
        <v>117</v>
      </c>
      <c r="C20" s="82"/>
      <c r="D20" s="82"/>
      <c r="E20" s="113">
        <f t="shared" si="3"/>
        <v>0</v>
      </c>
      <c r="F20" s="114">
        <f t="shared" ref="F20:F35" si="13">IF(B20="Profesor Asociado *TP3, ó Profesor Asociado en Ciencias de la Salud.",0.085,IF(B20="Profesor Asociado *TP4",0.1,IF(B20="Profesor Asociado *TP6",0.125,IF(B20="INVALIDO",0))))</f>
        <v>8.5000000000000006E-2</v>
      </c>
      <c r="G20" s="82"/>
      <c r="H20" s="125">
        <f t="shared" si="0"/>
        <v>0</v>
      </c>
      <c r="I20" s="192"/>
      <c r="J20" s="119"/>
    </row>
    <row r="21" spans="2:10" ht="30" customHeight="1" x14ac:dyDescent="0.25">
      <c r="B21" s="130" t="s">
        <v>117</v>
      </c>
      <c r="C21" s="82"/>
      <c r="D21" s="82"/>
      <c r="E21" s="113">
        <f t="shared" si="3"/>
        <v>0</v>
      </c>
      <c r="F21" s="114">
        <f t="shared" si="13"/>
        <v>8.5000000000000006E-2</v>
      </c>
      <c r="G21" s="82"/>
      <c r="H21" s="125">
        <f t="shared" si="0"/>
        <v>0</v>
      </c>
      <c r="I21" s="192"/>
      <c r="J21" s="119"/>
    </row>
    <row r="22" spans="2:10" ht="30" customHeight="1" x14ac:dyDescent="0.25">
      <c r="B22" s="130" t="s">
        <v>117</v>
      </c>
      <c r="C22" s="82"/>
      <c r="D22" s="82"/>
      <c r="E22" s="113">
        <f t="shared" si="3"/>
        <v>0</v>
      </c>
      <c r="F22" s="114">
        <f t="shared" si="13"/>
        <v>8.5000000000000006E-2</v>
      </c>
      <c r="G22" s="82"/>
      <c r="H22" s="125">
        <f t="shared" si="0"/>
        <v>0</v>
      </c>
      <c r="I22" s="192"/>
      <c r="J22" s="119"/>
    </row>
    <row r="23" spans="2:10" ht="30" customHeight="1" x14ac:dyDescent="0.25">
      <c r="B23" s="130" t="s">
        <v>117</v>
      </c>
      <c r="C23" s="82"/>
      <c r="D23" s="82"/>
      <c r="E23" s="113">
        <f t="shared" si="3"/>
        <v>0</v>
      </c>
      <c r="F23" s="114">
        <f t="shared" si="13"/>
        <v>8.5000000000000006E-2</v>
      </c>
      <c r="G23" s="82"/>
      <c r="H23" s="125">
        <f t="shared" si="0"/>
        <v>0</v>
      </c>
      <c r="I23" s="192"/>
      <c r="J23" s="119"/>
    </row>
    <row r="24" spans="2:10" ht="30" customHeight="1" thickBot="1" x14ac:dyDescent="0.3">
      <c r="B24" s="130" t="s">
        <v>117</v>
      </c>
      <c r="C24" s="82"/>
      <c r="D24" s="82"/>
      <c r="E24" s="113">
        <f t="shared" si="3"/>
        <v>0</v>
      </c>
      <c r="F24" s="114">
        <f t="shared" si="13"/>
        <v>8.5000000000000006E-2</v>
      </c>
      <c r="G24" s="82"/>
      <c r="H24" s="125">
        <f t="shared" si="0"/>
        <v>0</v>
      </c>
      <c r="I24" s="192"/>
      <c r="J24" s="119"/>
    </row>
    <row r="25" spans="2:10" ht="43.5" customHeight="1" thickBot="1" x14ac:dyDescent="0.3">
      <c r="B25" s="128"/>
      <c r="C25" s="79"/>
      <c r="D25" s="79" t="s">
        <v>126</v>
      </c>
      <c r="E25" s="115">
        <f>SUM(E20:E24)</f>
        <v>0</v>
      </c>
      <c r="F25" s="116"/>
      <c r="G25" s="21"/>
      <c r="H25" s="121"/>
      <c r="I25" s="122">
        <f>SUM(H5:H25)</f>
        <v>0</v>
      </c>
      <c r="J25" s="123" t="s">
        <v>168</v>
      </c>
    </row>
    <row r="26" spans="2:10" ht="30" customHeight="1" x14ac:dyDescent="0.25">
      <c r="B26" s="129" t="s">
        <v>38</v>
      </c>
      <c r="C26" s="80"/>
      <c r="D26" s="80"/>
      <c r="E26" s="111">
        <f>TRUNC((D26-C26)/30)</f>
        <v>0</v>
      </c>
      <c r="F26" s="112">
        <f t="shared" si="13"/>
        <v>0.1</v>
      </c>
      <c r="G26" s="81"/>
      <c r="H26" s="124">
        <f>E26*F26</f>
        <v>0</v>
      </c>
      <c r="I26" s="192"/>
      <c r="J26" s="119"/>
    </row>
    <row r="27" spans="2:10" ht="30" customHeight="1" x14ac:dyDescent="0.25">
      <c r="B27" s="130" t="s">
        <v>38</v>
      </c>
      <c r="C27" s="82"/>
      <c r="D27" s="82"/>
      <c r="E27" s="113">
        <f>TRUNC((D27-C27)/30)</f>
        <v>0</v>
      </c>
      <c r="F27" s="114">
        <f t="shared" si="13"/>
        <v>0.1</v>
      </c>
      <c r="G27" s="82"/>
      <c r="H27" s="125">
        <f>E27*F27</f>
        <v>0</v>
      </c>
      <c r="I27" s="192"/>
      <c r="J27" s="119"/>
    </row>
    <row r="28" spans="2:10" ht="30" customHeight="1" x14ac:dyDescent="0.25">
      <c r="B28" s="130" t="s">
        <v>38</v>
      </c>
      <c r="C28" s="82"/>
      <c r="D28" s="82"/>
      <c r="E28" s="113">
        <f t="shared" ref="E28:E35" si="14">TRUNC((D28-C28+1)/30)</f>
        <v>0</v>
      </c>
      <c r="F28" s="114">
        <f t="shared" si="13"/>
        <v>0.1</v>
      </c>
      <c r="G28" s="14"/>
      <c r="H28" s="120">
        <f t="shared" si="0"/>
        <v>0</v>
      </c>
      <c r="I28" s="192"/>
      <c r="J28" s="119"/>
    </row>
    <row r="29" spans="2:10" ht="30" customHeight="1" thickBot="1" x14ac:dyDescent="0.3">
      <c r="B29" s="130" t="s">
        <v>38</v>
      </c>
      <c r="C29" s="82"/>
      <c r="D29" s="82"/>
      <c r="E29" s="113">
        <f t="shared" si="14"/>
        <v>0</v>
      </c>
      <c r="F29" s="114">
        <f t="shared" si="13"/>
        <v>0.1</v>
      </c>
      <c r="G29" s="14"/>
      <c r="H29" s="120">
        <f t="shared" si="0"/>
        <v>0</v>
      </c>
      <c r="I29" s="192"/>
      <c r="J29" s="119"/>
    </row>
    <row r="30" spans="2:10" ht="30" customHeight="1" thickBot="1" x14ac:dyDescent="0.3">
      <c r="B30" s="131"/>
      <c r="C30" s="83"/>
      <c r="D30" s="83" t="s">
        <v>126</v>
      </c>
      <c r="E30" s="115">
        <f>SUM(E26:E29)</f>
        <v>0</v>
      </c>
      <c r="F30" s="116"/>
      <c r="G30" s="21"/>
      <c r="H30" s="121"/>
      <c r="I30" s="122">
        <f>SUM(H26:H30)</f>
        <v>0</v>
      </c>
      <c r="J30" s="123" t="s">
        <v>125</v>
      </c>
    </row>
    <row r="31" spans="2:10" ht="30" customHeight="1" x14ac:dyDescent="0.25">
      <c r="B31" s="132" t="s">
        <v>39</v>
      </c>
      <c r="C31" s="84"/>
      <c r="D31" s="84"/>
      <c r="E31" s="117">
        <f t="shared" si="14"/>
        <v>0</v>
      </c>
      <c r="F31" s="118">
        <f t="shared" si="13"/>
        <v>0.125</v>
      </c>
      <c r="G31" s="22"/>
      <c r="H31" s="126">
        <f>E31*F31</f>
        <v>0</v>
      </c>
      <c r="I31" s="192"/>
      <c r="J31" s="119"/>
    </row>
    <row r="32" spans="2:10" ht="30" customHeight="1" x14ac:dyDescent="0.25">
      <c r="B32" s="133" t="s">
        <v>39</v>
      </c>
      <c r="C32" s="82"/>
      <c r="D32" s="82"/>
      <c r="E32" s="113">
        <f t="shared" si="14"/>
        <v>0</v>
      </c>
      <c r="F32" s="114">
        <f t="shared" si="13"/>
        <v>0.125</v>
      </c>
      <c r="G32" s="14"/>
      <c r="H32" s="120">
        <f t="shared" si="0"/>
        <v>0</v>
      </c>
      <c r="I32" s="192"/>
      <c r="J32" s="119"/>
    </row>
    <row r="33" spans="2:10" ht="30" customHeight="1" x14ac:dyDescent="0.25">
      <c r="B33" s="133" t="s">
        <v>39</v>
      </c>
      <c r="C33" s="82"/>
      <c r="D33" s="82"/>
      <c r="E33" s="113">
        <f t="shared" si="14"/>
        <v>0</v>
      </c>
      <c r="F33" s="114">
        <f t="shared" si="13"/>
        <v>0.125</v>
      </c>
      <c r="G33" s="14"/>
      <c r="H33" s="120">
        <f t="shared" si="0"/>
        <v>0</v>
      </c>
      <c r="I33" s="192"/>
      <c r="J33" s="119"/>
    </row>
    <row r="34" spans="2:10" ht="30" customHeight="1" x14ac:dyDescent="0.25">
      <c r="B34" s="133" t="s">
        <v>39</v>
      </c>
      <c r="C34" s="82"/>
      <c r="D34" s="82"/>
      <c r="E34" s="113">
        <f t="shared" si="14"/>
        <v>0</v>
      </c>
      <c r="F34" s="114">
        <f t="shared" si="13"/>
        <v>0.125</v>
      </c>
      <c r="G34" s="14"/>
      <c r="H34" s="120">
        <f t="shared" si="0"/>
        <v>0</v>
      </c>
      <c r="I34" s="192"/>
      <c r="J34" s="119"/>
    </row>
    <row r="35" spans="2:10" ht="30" customHeight="1" thickBot="1" x14ac:dyDescent="0.3">
      <c r="B35" s="133" t="s">
        <v>39</v>
      </c>
      <c r="C35" s="82"/>
      <c r="D35" s="82"/>
      <c r="E35" s="113">
        <f t="shared" si="14"/>
        <v>0</v>
      </c>
      <c r="F35" s="114">
        <f t="shared" si="13"/>
        <v>0.125</v>
      </c>
      <c r="G35" s="14"/>
      <c r="H35" s="120">
        <f t="shared" si="0"/>
        <v>0</v>
      </c>
      <c r="I35" s="192"/>
      <c r="J35" s="119"/>
    </row>
    <row r="36" spans="2:10" ht="30" customHeight="1" thickBot="1" x14ac:dyDescent="0.3">
      <c r="B36" s="134"/>
      <c r="C36" s="85"/>
      <c r="D36" s="85" t="s">
        <v>126</v>
      </c>
      <c r="E36" s="115">
        <f>SUM(E31:E35)</f>
        <v>0</v>
      </c>
      <c r="F36" s="116"/>
      <c r="G36" s="21"/>
      <c r="H36" s="121"/>
      <c r="I36" s="122">
        <f>SUM(H31:H36)</f>
        <v>0</v>
      </c>
      <c r="J36" s="123" t="s">
        <v>167</v>
      </c>
    </row>
    <row r="37" spans="2:10" ht="30" customHeight="1" x14ac:dyDescent="0.2">
      <c r="I37" s="69"/>
    </row>
    <row r="42" spans="2:10" ht="30" customHeight="1" x14ac:dyDescent="0.2">
      <c r="F42" s="30" t="str">
        <f>CONCATENATE(DOCENCIA3.1!G20,"   ",DOCENCIA3.1!G21,"   ",DOCENCIA3.1!G22,"   ")</f>
        <v xml:space="preserve">         </v>
      </c>
    </row>
  </sheetData>
  <mergeCells count="1">
    <mergeCell ref="B2:I2"/>
  </mergeCells>
  <dataValidations count="4">
    <dataValidation operator="equal" allowBlank="1" showInputMessage="1" showErrorMessage="1" prompt="Cree la lista de tareas pendientes en esta hoja de cálculo. Escriba el año para este lista en la celda I1." sqref="A1">
      <formula1>0</formula1>
      <formula2>0</formula2>
    </dataValidation>
    <dataValidation operator="equal" allowBlank="1" showInputMessage="1" showErrorMessage="1" prompt="Escriba el año para esta lista de tareas pendientes en esta celda." sqref="H1">
      <formula1>0</formula1>
      <formula2>0</formula2>
    </dataValidation>
    <dataValidation operator="equal" allowBlank="1" showInputMessage="1" showErrorMessage="1" prompt="El título de la hoja de cálculo se encuentra en esta celda." sqref="B2">
      <formula1>0</formula1>
      <formula2>0</formula2>
    </dataValidation>
    <dataValidation operator="equal" allowBlank="1" showInputMessage="1" showErrorMessage="1" errorTitle="Elija opción de la lista" error="Seleccione una entrada de la lista. Seleccione CANCELAR y después pulse ALT+FLECHA ABAJO para abrir la lista desplegable. Pulse ENTRAR para realizar la selección." promptTitle="Ejija opción de la Lista" sqref="B3">
      <formula1>0</formula1>
      <formula2>0</formula2>
    </dataValidation>
  </dataValidations>
  <printOptions horizontalCentered="1"/>
  <pageMargins left="0.70833333333333337" right="0.70833333333333337" top="0.74791666666666667" bottom="0.74861111111111112" header="0.51180555555555551" footer="0.31527777777777777"/>
  <pageSetup paperSize="9" scale="59" firstPageNumber="0" fitToHeight="0" orientation="landscape" horizontalDpi="300" verticalDpi="300" r:id="rId1"/>
  <headerFooter alignWithMargins="0">
    <oddFooter>&amp;C&amp;"Century Gothic,Normal"&amp;11Page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A1:J13"/>
  <sheetViews>
    <sheetView workbookViewId="0">
      <selection activeCell="D8" sqref="D8"/>
    </sheetView>
  </sheetViews>
  <sheetFormatPr baseColWidth="10" defaultColWidth="9.5703125" defaultRowHeight="30" customHeight="1" x14ac:dyDescent="0.3"/>
  <cols>
    <col min="1" max="1" width="12.42578125" style="30" customWidth="1"/>
    <col min="2" max="2" width="56.7109375" style="30" customWidth="1"/>
    <col min="3" max="3" width="20" style="30" customWidth="1"/>
    <col min="4" max="4" width="22.42578125" style="30" customWidth="1"/>
    <col min="5" max="5" width="22" style="30" customWidth="1"/>
    <col min="6" max="6" width="16.5703125" style="30" customWidth="1"/>
    <col min="7" max="7" width="23" style="30" customWidth="1"/>
    <col min="8" max="8" width="19.140625" style="46" customWidth="1"/>
    <col min="9" max="9" width="15.5703125" style="46" customWidth="1"/>
    <col min="10" max="10" width="13" style="46" customWidth="1"/>
    <col min="11" max="16384" width="9.5703125" style="30"/>
  </cols>
  <sheetData>
    <row r="1" spans="1:10" ht="30" customHeight="1" x14ac:dyDescent="0.3">
      <c r="G1" s="31">
        <f ca="1">YEAR(TODAY())</f>
        <v>2026</v>
      </c>
    </row>
    <row r="2" spans="1:10" ht="84" customHeight="1" x14ac:dyDescent="0.3">
      <c r="B2" s="200" t="s">
        <v>136</v>
      </c>
      <c r="C2" s="200"/>
      <c r="D2" s="200"/>
      <c r="E2" s="200"/>
      <c r="F2" s="200"/>
      <c r="G2" s="200"/>
      <c r="H2" s="86"/>
      <c r="I2" s="87"/>
      <c r="J2" s="61"/>
    </row>
    <row r="3" spans="1:10" ht="78.75" customHeight="1" x14ac:dyDescent="0.3">
      <c r="B3" s="5" t="s">
        <v>36</v>
      </c>
      <c r="C3" s="43" t="s">
        <v>40</v>
      </c>
      <c r="D3" s="44" t="s">
        <v>41</v>
      </c>
      <c r="E3" s="43" t="s">
        <v>42</v>
      </c>
      <c r="F3" s="43" t="s">
        <v>18</v>
      </c>
      <c r="H3" s="61" t="s">
        <v>19</v>
      </c>
      <c r="I3" s="61" t="s">
        <v>43</v>
      </c>
      <c r="J3" s="61" t="s">
        <v>44</v>
      </c>
    </row>
    <row r="4" spans="1:10" ht="39.75" customHeight="1" x14ac:dyDescent="0.3">
      <c r="A4" s="53" t="s">
        <v>21</v>
      </c>
      <c r="B4" s="88" t="s">
        <v>45</v>
      </c>
      <c r="C4" s="89">
        <f>IF(B4="Dirección de Tesis Doctoral",1,IF(B4="Dirección de TFG-TFM",0.3,IF(B4="Participación en ECOE-10 horas",0.1,IF(B4="Evaluación positiva o positiva destacada",0.5,IF(B4="Colaborador Extraordinario",0.5,IF(B4="Tutor MIR acreditado",0.5,IF(B4="Acreditación ANECA/ACPUA a Profesor Contratado Doctor",3,IF(B4="INVALIDO",0))))))))</f>
        <v>1</v>
      </c>
      <c r="D4" s="50">
        <v>2</v>
      </c>
      <c r="E4" s="90">
        <v>9</v>
      </c>
      <c r="F4" s="91">
        <f t="shared" ref="F4:F11" si="0">(C4*D4)</f>
        <v>2</v>
      </c>
      <c r="H4" s="61"/>
      <c r="I4" s="61"/>
      <c r="J4" s="61"/>
    </row>
    <row r="5" spans="1:10" ht="30" customHeight="1" x14ac:dyDescent="0.3">
      <c r="B5" s="135" t="s">
        <v>119</v>
      </c>
      <c r="C5" s="135">
        <v>1</v>
      </c>
      <c r="D5" s="15"/>
      <c r="E5" s="16"/>
      <c r="F5" s="137">
        <f t="shared" si="0"/>
        <v>0</v>
      </c>
      <c r="G5" s="27"/>
      <c r="H5" s="61"/>
      <c r="I5" s="61"/>
      <c r="J5" s="61"/>
    </row>
    <row r="6" spans="1:10" ht="30" customHeight="1" x14ac:dyDescent="0.3">
      <c r="B6" s="135" t="s">
        <v>118</v>
      </c>
      <c r="C6" s="135">
        <v>0.3</v>
      </c>
      <c r="D6" s="17"/>
      <c r="E6" s="18"/>
      <c r="F6" s="137">
        <f t="shared" si="0"/>
        <v>0</v>
      </c>
      <c r="G6" s="138"/>
      <c r="H6" s="61"/>
      <c r="I6" s="61"/>
      <c r="J6" s="30"/>
    </row>
    <row r="7" spans="1:10" ht="30" customHeight="1" x14ac:dyDescent="0.3">
      <c r="B7" s="135" t="s">
        <v>120</v>
      </c>
      <c r="C7" s="135">
        <v>0.1</v>
      </c>
      <c r="D7" s="17"/>
      <c r="E7" s="18"/>
      <c r="F7" s="137">
        <f t="shared" si="0"/>
        <v>0</v>
      </c>
      <c r="G7" s="138"/>
      <c r="H7" s="61"/>
      <c r="I7" s="61"/>
      <c r="J7" s="30"/>
    </row>
    <row r="8" spans="1:10" ht="30" customHeight="1" x14ac:dyDescent="0.3">
      <c r="B8" s="136" t="s">
        <v>121</v>
      </c>
      <c r="C8" s="135">
        <v>0.5</v>
      </c>
      <c r="D8" s="17"/>
      <c r="E8" s="18"/>
      <c r="F8" s="137">
        <f t="shared" si="0"/>
        <v>0</v>
      </c>
      <c r="G8" s="138"/>
      <c r="H8" s="61"/>
      <c r="I8" s="61"/>
      <c r="J8" s="30"/>
    </row>
    <row r="9" spans="1:10" ht="30" customHeight="1" x14ac:dyDescent="0.3">
      <c r="B9" s="136" t="s">
        <v>122</v>
      </c>
      <c r="C9" s="135">
        <v>0.5</v>
      </c>
      <c r="D9" s="17"/>
      <c r="E9" s="18"/>
      <c r="F9" s="137">
        <f t="shared" si="0"/>
        <v>0</v>
      </c>
      <c r="G9" s="138"/>
      <c r="H9" s="61"/>
      <c r="I9" s="61"/>
      <c r="J9" s="30"/>
    </row>
    <row r="10" spans="1:10" ht="30" customHeight="1" x14ac:dyDescent="0.3">
      <c r="B10" s="136" t="s">
        <v>123</v>
      </c>
      <c r="C10" s="135">
        <v>0.5</v>
      </c>
      <c r="D10" s="17"/>
      <c r="E10" s="18"/>
      <c r="F10" s="137">
        <f t="shared" si="0"/>
        <v>0</v>
      </c>
      <c r="G10" s="138"/>
      <c r="H10" s="61"/>
      <c r="I10" s="61"/>
      <c r="J10" s="30"/>
    </row>
    <row r="11" spans="1:10" ht="30" customHeight="1" x14ac:dyDescent="0.3">
      <c r="B11" s="136" t="s">
        <v>46</v>
      </c>
      <c r="C11" s="135">
        <v>3</v>
      </c>
      <c r="D11" s="17"/>
      <c r="E11" s="18"/>
      <c r="F11" s="137">
        <f t="shared" si="0"/>
        <v>0</v>
      </c>
      <c r="G11" s="138"/>
      <c r="H11" s="61"/>
      <c r="I11" s="61"/>
      <c r="J11" s="30"/>
    </row>
    <row r="12" spans="1:10" ht="30" customHeight="1" thickBot="1" x14ac:dyDescent="0.35">
      <c r="F12" s="27"/>
      <c r="G12" s="23" t="s">
        <v>9</v>
      </c>
      <c r="J12" s="30"/>
    </row>
    <row r="13" spans="1:10" ht="30" customHeight="1" thickBot="1" x14ac:dyDescent="0.35">
      <c r="F13" s="27"/>
      <c r="G13" s="23">
        <f>SUM(F5:F11)</f>
        <v>0</v>
      </c>
    </row>
  </sheetData>
  <mergeCells count="1">
    <mergeCell ref="B2:G2"/>
  </mergeCells>
  <dataValidations xWindow="628" yWindow="765" count="6">
    <dataValidation operator="equal" allowBlank="1" showInputMessage="1" showErrorMessage="1" prompt="Cree la lista de tareas pendientes en esta hoja de cálculo. Escriba el año para este lista en la celda I1." sqref="A1">
      <formula1>0</formula1>
      <formula2>0</formula2>
    </dataValidation>
    <dataValidation operator="equal" allowBlank="1" showInputMessage="1" showErrorMessage="1" prompt="Escriba el año para esta lista de tareas pendientes en esta celda." sqref="G1">
      <formula1>0</formula1>
      <formula2>0</formula2>
    </dataValidation>
    <dataValidation operator="equal" allowBlank="1" showInputMessage="1" showErrorMessage="1" prompt="El título de la hoja de cálculo se encuentra en esta celda." sqref="B2">
      <formula1>0</formula1>
      <formula2>0</formula2>
    </dataValidation>
    <dataValidation operator="equal" allowBlank="1" showInputMessage="1" showErrorMessage="1" errorTitle="Elija opción de la lista" error="Seleccione una entrada de la lista. Seleccione CANCELAR y después pulse ALT+FLECHA ABAJO para abrir la lista desplegable. Pulse ENTRAR para realizar la selección." promptTitle="Ejija opción de la Lista" sqref="B3">
      <formula1>0</formula1>
      <formula2>0</formula2>
    </dataValidation>
    <dataValidation operator="equal" allowBlank="1" showInputMessage="1" showErrorMessage="1" errorTitle="Elija opción de la lista" error="Seleccione una entrada de la lista. Seleccione CANCELAR y después pulse ALT+FLECHA ABAJO para abrir la lista desplegable. Pulse ENTRAR para realizar la selección." promptTitle="Ejija opción de la Lista" prompt="Seleccione una entrada de la lista. Pulse ENTRAR para realizar la selección." sqref="B4">
      <formula1>0</formula1>
      <formula2>0</formula2>
    </dataValidation>
    <dataValidation operator="equal" allowBlank="1" errorTitle="Elija opción de la lista" promptTitle="Ejija opción de la Lista" sqref="B5:B11"/>
  </dataValidations>
  <printOptions horizontalCentered="1"/>
  <pageMargins left="0.70833333333333337" right="0.70833333333333337" top="0.74791666666666667" bottom="0.74861111111111112" header="0.51180555555555551" footer="0.31527777777777777"/>
  <pageSetup paperSize="9" firstPageNumber="0" fitToHeight="0" orientation="landscape" horizontalDpi="300" verticalDpi="300" r:id="rId1"/>
  <headerFooter alignWithMargins="0">
    <oddFooter>&amp;C&amp;"Century Gothic,Normal"&amp;11Page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B1:J40"/>
  <sheetViews>
    <sheetView topLeftCell="A2" workbookViewId="0">
      <selection activeCell="D3" sqref="D3"/>
    </sheetView>
  </sheetViews>
  <sheetFormatPr baseColWidth="10" defaultColWidth="9.5703125" defaultRowHeight="30" customHeight="1" x14ac:dyDescent="0.2"/>
  <cols>
    <col min="1" max="1" width="2.85546875" style="30" customWidth="1"/>
    <col min="2" max="2" width="13.140625" style="30" customWidth="1"/>
    <col min="3" max="3" width="62" style="30" customWidth="1"/>
    <col min="4" max="4" width="19.140625" style="30" customWidth="1"/>
    <col min="5" max="5" width="17.28515625" style="30" customWidth="1"/>
    <col min="6" max="6" width="37" style="30" customWidth="1"/>
    <col min="7" max="7" width="21.7109375" style="30" customWidth="1"/>
    <col min="8" max="8" width="18.5703125" style="30" customWidth="1"/>
    <col min="9" max="9" width="15.7109375" style="30" customWidth="1"/>
    <col min="10" max="10" width="26.5703125" style="30" customWidth="1"/>
    <col min="11" max="16384" width="9.5703125" style="30"/>
  </cols>
  <sheetData>
    <row r="1" spans="2:10" ht="30" customHeight="1" x14ac:dyDescent="0.2">
      <c r="G1" s="31">
        <f ca="1">YEAR(TODAY())</f>
        <v>2026</v>
      </c>
    </row>
    <row r="2" spans="2:10" ht="90.75" customHeight="1" x14ac:dyDescent="0.2">
      <c r="B2" s="201" t="s">
        <v>47</v>
      </c>
      <c r="C2" s="201"/>
      <c r="D2" s="201"/>
      <c r="E2" s="201"/>
      <c r="F2" s="201"/>
      <c r="G2" s="201"/>
      <c r="H2" s="201"/>
      <c r="I2" s="201"/>
      <c r="J2" s="201"/>
    </row>
    <row r="3" spans="2:10" s="96" customFormat="1" ht="63.75" customHeight="1" x14ac:dyDescent="0.2">
      <c r="B3" s="92"/>
      <c r="C3" s="93"/>
      <c r="D3" s="94"/>
      <c r="E3" s="191" t="s">
        <v>165</v>
      </c>
      <c r="F3" s="94" t="s">
        <v>49</v>
      </c>
      <c r="G3" s="94" t="s">
        <v>50</v>
      </c>
      <c r="H3" s="92"/>
      <c r="I3" s="92"/>
      <c r="J3" s="95"/>
    </row>
    <row r="4" spans="2:10" s="97" customFormat="1" ht="26.1" customHeight="1" x14ac:dyDescent="0.2">
      <c r="C4" s="135" t="s">
        <v>51</v>
      </c>
      <c r="D4" s="135">
        <v>0.5</v>
      </c>
      <c r="E4" s="98"/>
      <c r="F4" s="135">
        <f t="shared" ref="F4:F9" si="0">E4*D4</f>
        <v>0</v>
      </c>
      <c r="G4" s="98"/>
    </row>
    <row r="5" spans="2:10" s="97" customFormat="1" ht="26.1" customHeight="1" x14ac:dyDescent="0.2">
      <c r="C5" s="135" t="s">
        <v>52</v>
      </c>
      <c r="D5" s="135">
        <v>0.25</v>
      </c>
      <c r="E5" s="98"/>
      <c r="F5" s="135">
        <f t="shared" si="0"/>
        <v>0</v>
      </c>
      <c r="G5" s="98"/>
    </row>
    <row r="6" spans="2:10" s="97" customFormat="1" ht="26.1" customHeight="1" x14ac:dyDescent="0.2">
      <c r="C6" s="135" t="s">
        <v>53</v>
      </c>
      <c r="D6" s="135">
        <v>1</v>
      </c>
      <c r="E6" s="98"/>
      <c r="F6" s="135">
        <f t="shared" si="0"/>
        <v>0</v>
      </c>
      <c r="G6" s="98"/>
    </row>
    <row r="7" spans="2:10" s="97" customFormat="1" ht="26.1" customHeight="1" x14ac:dyDescent="0.2">
      <c r="C7" s="135" t="s">
        <v>54</v>
      </c>
      <c r="D7" s="135">
        <v>0.75</v>
      </c>
      <c r="E7" s="98"/>
      <c r="F7" s="135">
        <f t="shared" si="0"/>
        <v>0</v>
      </c>
      <c r="G7" s="98"/>
    </row>
    <row r="8" spans="2:10" s="97" customFormat="1" ht="29.85" customHeight="1" x14ac:dyDescent="0.2">
      <c r="C8" s="135" t="s">
        <v>55</v>
      </c>
      <c r="D8" s="135">
        <v>2</v>
      </c>
      <c r="E8" s="98"/>
      <c r="F8" s="135">
        <f t="shared" si="0"/>
        <v>0</v>
      </c>
      <c r="G8" s="98"/>
    </row>
    <row r="9" spans="2:10" s="97" customFormat="1" ht="26.85" customHeight="1" x14ac:dyDescent="0.2">
      <c r="C9" s="135" t="s">
        <v>56</v>
      </c>
      <c r="D9" s="135">
        <v>1.5</v>
      </c>
      <c r="E9" s="98"/>
      <c r="F9" s="135">
        <f t="shared" si="0"/>
        <v>0</v>
      </c>
      <c r="G9" s="98"/>
    </row>
    <row r="10" spans="2:10" s="97" customFormat="1" ht="36" customHeight="1" x14ac:dyDescent="0.3">
      <c r="E10" s="139" t="s">
        <v>18</v>
      </c>
      <c r="F10" s="139">
        <f>IF(SUM(F4:F9)&gt;30,30,SUM(F4:F9))</f>
        <v>0</v>
      </c>
    </row>
    <row r="11" spans="2:10" s="97" customFormat="1" ht="99.95" customHeight="1" x14ac:dyDescent="0.2">
      <c r="C11" s="97" t="s">
        <v>164</v>
      </c>
    </row>
    <row r="12" spans="2:10" s="97" customFormat="1" ht="99.95" customHeight="1" x14ac:dyDescent="0.2"/>
    <row r="13" spans="2:10" s="97" customFormat="1" ht="99.95" customHeight="1" x14ac:dyDescent="0.2"/>
    <row r="14" spans="2:10" s="97" customFormat="1" ht="99.95" customHeight="1" x14ac:dyDescent="0.2"/>
    <row r="15" spans="2:10" s="97" customFormat="1" ht="99.95" customHeight="1" x14ac:dyDescent="0.2"/>
    <row r="16" spans="2:10" s="97" customFormat="1" ht="99.95" customHeight="1" x14ac:dyDescent="0.2"/>
    <row r="17" s="97" customFormat="1" ht="99.95" customHeight="1" x14ac:dyDescent="0.2"/>
    <row r="18" s="97" customFormat="1" ht="99.95" customHeight="1" x14ac:dyDescent="0.2"/>
    <row r="19" s="97" customFormat="1" ht="99.95" customHeight="1" x14ac:dyDescent="0.2"/>
    <row r="20" s="97" customFormat="1" ht="99.95" customHeight="1" x14ac:dyDescent="0.2"/>
    <row r="21" s="97" customFormat="1" ht="99.95" customHeight="1" x14ac:dyDescent="0.2"/>
    <row r="22" s="97" customFormat="1" ht="99.95" customHeight="1" x14ac:dyDescent="0.2"/>
    <row r="23" s="97" customFormat="1" ht="99.95" customHeight="1" x14ac:dyDescent="0.2"/>
    <row r="24" s="97" customFormat="1" ht="99.95" customHeight="1" x14ac:dyDescent="0.2"/>
    <row r="25" s="97" customFormat="1" ht="99.95" customHeight="1" x14ac:dyDescent="0.2"/>
    <row r="26" s="97" customFormat="1" ht="99.95" customHeight="1" x14ac:dyDescent="0.2"/>
    <row r="27" s="97" customFormat="1" ht="99.95" customHeight="1" x14ac:dyDescent="0.2"/>
    <row r="28" s="97" customFormat="1" ht="99.95" customHeight="1" x14ac:dyDescent="0.2"/>
    <row r="29" s="97" customFormat="1" ht="99.95" customHeight="1" x14ac:dyDescent="0.2"/>
    <row r="30" s="97" customFormat="1" ht="99.95" customHeight="1" x14ac:dyDescent="0.2"/>
    <row r="31" s="97" customFormat="1" ht="99.95" customHeight="1" x14ac:dyDescent="0.2"/>
    <row r="32" s="97" customFormat="1" ht="99.95" customHeight="1" x14ac:dyDescent="0.2"/>
    <row r="33" s="97" customFormat="1" ht="99.95" customHeight="1" x14ac:dyDescent="0.2"/>
    <row r="34" s="97" customFormat="1" ht="99.95" customHeight="1" x14ac:dyDescent="0.2"/>
    <row r="35" s="97" customFormat="1" ht="99.95" customHeight="1" x14ac:dyDescent="0.2"/>
    <row r="36" s="97" customFormat="1" ht="99.95" customHeight="1" x14ac:dyDescent="0.2"/>
    <row r="37" s="97" customFormat="1" ht="99.95" customHeight="1" x14ac:dyDescent="0.2"/>
    <row r="38" s="97" customFormat="1" ht="99.95" customHeight="1" x14ac:dyDescent="0.2"/>
    <row r="39" s="97" customFormat="1" ht="99.95" customHeight="1" x14ac:dyDescent="0.2"/>
    <row r="40" s="97" customFormat="1" ht="99.95" customHeight="1" x14ac:dyDescent="0.2"/>
  </sheetData>
  <mergeCells count="1">
    <mergeCell ref="B2:J2"/>
  </mergeCells>
  <dataValidations xWindow="1553" yWindow="580" count="3">
    <dataValidation operator="equal" allowBlank="1" showInputMessage="1" showErrorMessage="1" prompt="Cree la lista de tareas pendientes en esta hoja de cálculo. Escriba el año para este lista en la celda I1." sqref="A1">
      <formula1>0</formula1>
      <formula2>0</formula2>
    </dataValidation>
    <dataValidation operator="equal" allowBlank="1" showInputMessage="1" showErrorMessage="1" prompt="Escriba el año para esta lista de tareas pendientes en esta celda." sqref="G1">
      <formula1>0</formula1>
      <formula2>0</formula2>
    </dataValidation>
    <dataValidation operator="equal" allowBlank="1" showInputMessage="1" showErrorMessage="1" prompt="El título de la hoja de cálculo se encuentra en esta celda." sqref="B2:B3">
      <formula1>0</formula1>
      <formula2>0</formula2>
    </dataValidation>
  </dataValidations>
  <printOptions horizontalCentered="1"/>
  <pageMargins left="0.70833333333333337" right="0.70833333333333337" top="0.74791666666666667" bottom="0.74861111111111112" header="0.51180555555555551" footer="0.31527777777777777"/>
  <pageSetup paperSize="9" firstPageNumber="0" fitToHeight="0" orientation="landscape" horizontalDpi="300" verticalDpi="300" r:id="rId1"/>
  <headerFooter alignWithMargins="0">
    <oddFooter>&amp;C&amp;"Century Gothic,Normal"&amp;11Page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0"/>
  <sheetViews>
    <sheetView topLeftCell="B1" workbookViewId="0">
      <selection activeCell="F11" sqref="F11:F12"/>
    </sheetView>
  </sheetViews>
  <sheetFormatPr baseColWidth="10" defaultColWidth="11.7109375" defaultRowHeight="12.75" x14ac:dyDescent="0.2"/>
  <cols>
    <col min="1" max="1" width="0" style="30" hidden="1" customWidth="1"/>
    <col min="2" max="2" width="38.7109375" style="30" customWidth="1"/>
    <col min="3" max="3" width="19.85546875" style="30" customWidth="1"/>
    <col min="4" max="4" width="6.7109375" style="30" customWidth="1"/>
    <col min="5" max="5" width="8" style="30" customWidth="1"/>
    <col min="6" max="6" width="36.5703125" style="30" customWidth="1"/>
    <col min="7" max="16384" width="11.7109375" style="30"/>
  </cols>
  <sheetData>
    <row r="1" spans="1:12" s="27" customFormat="1" ht="24.4" customHeight="1" x14ac:dyDescent="0.2">
      <c r="C1" s="219" t="s">
        <v>57</v>
      </c>
      <c r="D1" s="219"/>
      <c r="E1" s="219"/>
      <c r="F1" s="219"/>
    </row>
    <row r="2" spans="1:12" s="27" customFormat="1" ht="14.25" customHeight="1" x14ac:dyDescent="0.2">
      <c r="C2" s="219" t="s">
        <v>58</v>
      </c>
      <c r="D2" s="219"/>
      <c r="E2" s="219"/>
      <c r="F2" s="219"/>
    </row>
    <row r="3" spans="1:12" s="27" customFormat="1" ht="14.25" customHeight="1" x14ac:dyDescent="0.2">
      <c r="C3" s="220" t="s">
        <v>59</v>
      </c>
      <c r="D3" s="220"/>
      <c r="E3" s="220"/>
      <c r="F3" s="220"/>
    </row>
    <row r="4" spans="1:12" s="27" customFormat="1" ht="27" customHeight="1" x14ac:dyDescent="0.2">
      <c r="C4" s="221" t="s">
        <v>60</v>
      </c>
      <c r="D4" s="221"/>
      <c r="E4" s="221"/>
      <c r="F4" s="221"/>
      <c r="L4" s="27" t="s">
        <v>169</v>
      </c>
    </row>
    <row r="5" spans="1:12" s="27" customFormat="1" ht="16.5" customHeight="1" x14ac:dyDescent="0.2">
      <c r="B5" s="222" t="s">
        <v>61</v>
      </c>
      <c r="C5" s="222"/>
      <c r="D5" s="222"/>
      <c r="E5" s="222"/>
      <c r="F5" s="222"/>
    </row>
    <row r="6" spans="1:12" s="27" customFormat="1" ht="16.5" customHeight="1" x14ac:dyDescent="0.2">
      <c r="B6" s="223" t="s">
        <v>3</v>
      </c>
      <c r="C6" s="223"/>
      <c r="D6" s="223"/>
      <c r="E6" s="224" t="s">
        <v>62</v>
      </c>
      <c r="F6" s="224"/>
    </row>
    <row r="7" spans="1:12" ht="23.25" customHeight="1" x14ac:dyDescent="0.2">
      <c r="A7" s="27"/>
      <c r="B7" s="243">
        <f>FILIACION!B4</f>
        <v>0</v>
      </c>
      <c r="C7" s="243"/>
      <c r="D7" s="243"/>
      <c r="E7" s="244">
        <f>FILIACION!C4</f>
        <v>0</v>
      </c>
      <c r="F7" s="244"/>
    </row>
    <row r="8" spans="1:12" ht="33.75" customHeight="1" x14ac:dyDescent="0.2">
      <c r="A8" s="27"/>
      <c r="B8" s="237" t="s">
        <v>63</v>
      </c>
      <c r="C8" s="237"/>
      <c r="D8" s="216" t="s">
        <v>64</v>
      </c>
      <c r="E8" s="216"/>
      <c r="F8" s="216"/>
    </row>
    <row r="9" spans="1:12" ht="12.75" customHeight="1" x14ac:dyDescent="0.2">
      <c r="A9" s="27"/>
      <c r="B9" s="237"/>
      <c r="C9" s="237"/>
      <c r="D9" s="216" t="s">
        <v>48</v>
      </c>
      <c r="E9" s="216" t="s">
        <v>49</v>
      </c>
      <c r="F9" s="216" t="s">
        <v>65</v>
      </c>
    </row>
    <row r="10" spans="1:12" ht="12" customHeight="1" x14ac:dyDescent="0.2">
      <c r="A10" s="27"/>
      <c r="B10" s="237"/>
      <c r="C10" s="237"/>
      <c r="D10" s="216"/>
      <c r="E10" s="216"/>
      <c r="F10" s="216"/>
    </row>
    <row r="11" spans="1:12" ht="28.5" customHeight="1" x14ac:dyDescent="0.2">
      <c r="A11" s="27"/>
      <c r="B11" s="223" t="s">
        <v>66</v>
      </c>
      <c r="C11" s="233" t="s">
        <v>67</v>
      </c>
      <c r="D11" s="234">
        <f>'Exp. Prof'!I6</f>
        <v>0</v>
      </c>
      <c r="E11" s="234">
        <f>'Exp. Prof'!I4</f>
        <v>0</v>
      </c>
      <c r="F11" s="235" t="str">
        <f>CONCATENATE('Exp. Prof'!G6,"   ",'Exp. Prof'!G7,"   ",'Exp. Prof'!G8,"   ",'Exp. Prof'!G9,"   ",'Exp. Prof'!G10,"   ",'Exp. Prof'!G11,"   ",'Exp. Prof'!G12,"    ",'Exp. Prof'!G13,"   ",'Exp. Prof'!G14,"   ",'Exp. Prof'!G15,"   ",'Exp. Prof'!G16,"   ",'Exp. Prof'!G17,"   ",'Exp. Prof'!G18,"   ",'Exp. Prof'!G19,"   ",'Exp. Prof'!G20,"   ",'Exp. Prof'!G21,"   ",'Exp. Prof'!G22,"   ",'Exp. Prof'!G23,"   ",'Exp. Prof'!G24,"   ",'Exp. Prof'!G25,"   ",'Exp. Prof'!G26,"   ",'Exp. Prof'!G27,"   ",'Exp. Prof'!G28,"   ",'Exp. Prof'!G29,"   ",'Exp. Prof'!G30,"   ",'Exp. Prof'!G31,"   ",'Exp. Prof'!G32,"   ",'Exp. Prof'!G33,"   ",'Exp. Prof'!G34,"   ",'Exp. Prof'!G35,"   ",'Exp. Prof'!G36,"   ",'Exp. Prof'!G37,"   ",'Exp. Prof'!G38,"   ",'Exp. Prof'!G39,"   ",'Exp. Prof'!G40,"   ",'Exp. Prof'!G41,"   ",'Exp. Prof'!G42,"   ",'Exp. Prof'!G43,"   ",'Exp. Prof'!G44,"   ",'Exp. Prof'!G45,"   ",'Exp. Prof'!G46,"   ",'Exp. Prof'!G47,"   ",'Exp. Prof'!G48,"   ",'Exp. Prof'!G49,"   ",'Exp. Prof'!G50,"   ",'Exp. Prof'!G51,"   ",'Exp. Prof'!G52,"   ",'Exp. Prof'!G53,"   ",'Exp. Prof'!G54,"   ",'Exp. Prof'!G55,"   ",'Exp. Prof'!G56,"   ",'Exp. Prof'!G57,"   ",'Exp. Prof'!G58,'Exp. Prof'!G59,"   ",'Exp. Prof'!G60,"   ",'Exp. Prof'!G61,"   ",'Exp. Prof'!G62,"    ",'Exp. Prof'!G63,"   ",'Exp. Prof'!G64,"   ",'Exp. Prof'!G65,"   ",'Exp. Prof'!G66,"   ",'Exp. Prof'!G67,"   ",'Exp. Prof'!G68,"   ",'Exp. Prof'!G69,"   ",'Exp. Prof'!G70,"   ",'Exp. Prof'!G71,"   ",'Exp. Prof'!G72,"   ",'Exp. Prof'!G73,"   ",'Exp. Prof'!G74,"   ",'Exp. Prof'!G75,"   ",'Exp. Prof'!G76,"   ",'Exp. Prof'!G77,"   ",'Exp. Prof'!G78,"   ",'Exp. Prof'!G79,"   ",'Exp. Prof'!G80,"   ",'Exp. Prof'!G81,"   ",'Exp. Prof'!G82,"   ",'Exp. Prof'!G83,"   ",'Exp. Prof'!G84,"   ",'Exp. Prof'!G85,"   ",'Exp. Prof'!G86,"   ",'Exp. Prof'!G87,"   ",'Exp. Prof'!G88,"   ",'Exp. Prof'!G89,"   ",'Exp. Prof'!G90,"   ",'Exp. Prof'!G91,"   ",'Exp. Prof'!G92,"   ",'Exp. Prof'!G93,"   ",'Exp. Prof'!G94,"   ",'Exp. Prof'!G95,"   ",'Exp. Prof'!G96,"   ",'Exp. Prof'!G97,"   ",'Exp. Prof'!G98,"   ",'Exp. Prof'!G99,"   ",'Exp. Prof'!G100,"   ",'Exp. Prof'!G101,"   ",'Exp. Prof'!G102,"   ",'Exp. Prof'!G103,"   ",'Exp. Prof'!G104,"   ",'Exp. Prof'!G105,"   ",'Exp. Prof'!G106,"   ",'Exp. Prof'!G107,"   ",'Exp. Prof'!G108,'Exp. Prof'!G109,"   ",'Exp. Prof'!G110,"   ",'Exp. Prof'!G111,"   ",'Exp. Prof'!G112,"   ",'Exp. Prof'!G113,"   ",'Exp. Prof'!G114,"   ",'Exp. Prof'!G115,"   ",'Exp. Prof'!G116,"   ",'Exp. Prof'!G117,"   ",'Exp. Prof'!G118,"   ",'Exp. Prof'!G119,"   ",'Exp. Prof'!G120,"   ",'Exp. Prof'!G121,"   ",'Exp. Prof'!G122,"   ",'Exp. Prof'!G123,"   ",'Exp. Prof'!G124,"   ",'Exp. Prof'!G125,"   ",'Exp. Prof'!G126,"   ",'Exp. Prof'!G127,"   ",'Exp. Prof'!G128,"   ",'Exp. Prof'!G129,"   ",'Exp. Prof'!G130,"   ",'Exp. Prof'!G131,"   ",'Exp. Prof'!G132,"   ",'Exp. Prof'!G133,"   ",'Exp. Prof'!G134)</f>
        <v xml:space="preserve">                                                                                                                                                                                                                                                                                                                                                                                            </v>
      </c>
    </row>
    <row r="12" spans="1:12" ht="44.25" customHeight="1" x14ac:dyDescent="0.2">
      <c r="A12" s="27"/>
      <c r="B12" s="223"/>
      <c r="C12" s="233"/>
      <c r="D12" s="234"/>
      <c r="E12" s="234"/>
      <c r="F12" s="235"/>
    </row>
    <row r="13" spans="1:12" ht="54" customHeight="1" x14ac:dyDescent="0.2">
      <c r="A13" s="27"/>
      <c r="B13" s="140" t="s">
        <v>68</v>
      </c>
      <c r="C13" s="141" t="s">
        <v>67</v>
      </c>
      <c r="D13" s="142">
        <f>'Directivo o Gestión'!F36</f>
        <v>0</v>
      </c>
      <c r="E13" s="143">
        <f>'Directivo o Gestión'!I5</f>
        <v>0</v>
      </c>
      <c r="F13" s="144" t="str">
        <f>CONCATENATE('Directivo o Gestión'!G5,"    ",'Directivo o Gestión'!G6,"   ",'Directivo o Gestión'!G7,"   ",'Directivo o Gestión'!G8,"   ",'Directivo o Gestión'!G9,"   ",'Directivo o Gestión'!G10,"   ",'Directivo o Gestión'!G11,"   ",'Directivo o Gestión'!G12,"  ",'Directivo o Gestión'!G13,"    ",'Directivo o Gestión'!G14,"   ",'Directivo o Gestión'!G15,"   ",'Directivo o Gestión'!G16,"   ",'Directivo o Gestión'!G17,"   ",'Directivo o Gestión'!G18,"   ",'Directivo o Gestión'!G19,"   ",'Directivo o Gestión'!G20,"  ",'Directivo o Gestión'!G21,"    ",'Directivo o Gestión'!G22,"   ",'Directivo o Gestión'!G23,"   ",'Directivo o Gestión'!G24,"   ",'Directivo o Gestión'!G25,"   ",'Directivo o Gestión'!G26,"   ",'Directivo o Gestión'!G27,"   ",'Directivo o Gestión'!G28,"  ",'Directivo o Gestión'!G29,"    ",'Directivo o Gestión'!G30,"   ",'Directivo o Gestión'!G31,"   ",'Directivo o Gestión'!G32,"   ",'Directivo o Gestión'!G33,"   ",'Directivo o Gestión'!G34,"   ",'Directivo o Gestión'!G35,"   ",'Directivo o Gestión'!G36,"  ")</f>
        <v xml:space="preserve">                                                                                                </v>
      </c>
    </row>
    <row r="14" spans="1:12" ht="19.5" customHeight="1" x14ac:dyDescent="0.2">
      <c r="A14" s="27"/>
      <c r="B14" s="29"/>
      <c r="C14" s="145" t="s">
        <v>69</v>
      </c>
      <c r="D14" s="236">
        <f>IF((E11+E13)&gt;30,30,E11+E13)</f>
        <v>0</v>
      </c>
      <c r="E14" s="236"/>
      <c r="F14" s="236"/>
    </row>
    <row r="15" spans="1:12" ht="16.5" customHeight="1" x14ac:dyDescent="0.2">
      <c r="A15" s="27"/>
      <c r="B15" s="237" t="s">
        <v>70</v>
      </c>
      <c r="C15" s="237"/>
      <c r="D15" s="216" t="s">
        <v>64</v>
      </c>
      <c r="E15" s="216"/>
      <c r="F15" s="216"/>
    </row>
    <row r="16" spans="1:12" ht="12.75" customHeight="1" x14ac:dyDescent="0.2">
      <c r="A16" s="27"/>
      <c r="B16" s="237"/>
      <c r="C16" s="237"/>
      <c r="D16" s="216" t="s">
        <v>48</v>
      </c>
      <c r="E16" s="216" t="s">
        <v>49</v>
      </c>
      <c r="F16" s="216" t="s">
        <v>71</v>
      </c>
    </row>
    <row r="17" spans="1:6" x14ac:dyDescent="0.2">
      <c r="A17" s="27"/>
      <c r="B17" s="237"/>
      <c r="C17" s="237"/>
      <c r="D17" s="216"/>
      <c r="E17" s="216"/>
      <c r="F17" s="216"/>
    </row>
    <row r="18" spans="1:6" ht="27" x14ac:dyDescent="0.2">
      <c r="A18" s="27"/>
      <c r="B18" s="146" t="s">
        <v>72</v>
      </c>
      <c r="C18" s="146"/>
      <c r="D18" s="146"/>
      <c r="E18" s="147"/>
      <c r="F18" s="147"/>
    </row>
    <row r="19" spans="1:6" ht="13.5" x14ac:dyDescent="0.2">
      <c r="A19" s="27"/>
      <c r="B19" s="146" t="s">
        <v>73</v>
      </c>
      <c r="C19" s="146" t="s">
        <v>74</v>
      </c>
      <c r="D19" s="146">
        <f>'FORM. ACAD.'!C4</f>
        <v>0</v>
      </c>
      <c r="E19" s="146">
        <f>'FORM. ACAD.'!G4</f>
        <v>0</v>
      </c>
      <c r="F19" s="148">
        <f>'FORM. ACAD.'!E4</f>
        <v>0</v>
      </c>
    </row>
    <row r="20" spans="1:6" ht="13.5" x14ac:dyDescent="0.2">
      <c r="A20" s="27"/>
      <c r="B20" s="146" t="s">
        <v>75</v>
      </c>
      <c r="C20" s="146" t="s">
        <v>76</v>
      </c>
      <c r="D20" s="146">
        <f>'FORM. ACAD.'!C5</f>
        <v>0</v>
      </c>
      <c r="E20" s="146">
        <f>'FORM. ACAD.'!G5</f>
        <v>0</v>
      </c>
      <c r="F20" s="148">
        <f>'FORM. ACAD.'!E5</f>
        <v>0</v>
      </c>
    </row>
    <row r="21" spans="1:6" ht="13.5" x14ac:dyDescent="0.2">
      <c r="A21" s="27"/>
      <c r="B21" s="146" t="s">
        <v>77</v>
      </c>
      <c r="C21" s="146" t="s">
        <v>78</v>
      </c>
      <c r="D21" s="146">
        <f>'FORM. ACAD.'!C6</f>
        <v>0</v>
      </c>
      <c r="E21" s="146">
        <f>'FORM. ACAD.'!G6</f>
        <v>0</v>
      </c>
      <c r="F21" s="148">
        <f>'FORM. ACAD.'!E6</f>
        <v>0</v>
      </c>
    </row>
    <row r="22" spans="1:6" ht="13.5" x14ac:dyDescent="0.2">
      <c r="A22" s="27"/>
      <c r="B22" s="146" t="s">
        <v>79</v>
      </c>
      <c r="C22" s="146" t="s">
        <v>80</v>
      </c>
      <c r="D22" s="146">
        <f>'FORM. ACAD.'!C7</f>
        <v>0</v>
      </c>
      <c r="E22" s="146">
        <f>'FORM. ACAD.'!G7</f>
        <v>0</v>
      </c>
      <c r="F22" s="148">
        <f>'FORM. ACAD.'!E7</f>
        <v>0</v>
      </c>
    </row>
    <row r="23" spans="1:6" ht="16.5" customHeight="1" x14ac:dyDescent="0.2">
      <c r="A23" s="27"/>
      <c r="B23" s="149" t="s">
        <v>81</v>
      </c>
      <c r="C23" s="145" t="s">
        <v>69</v>
      </c>
      <c r="D23" s="240">
        <f>IF('FORM. ACAD.'!G8&gt;10,10,'FORM. ACAD.'!G8)</f>
        <v>0</v>
      </c>
      <c r="E23" s="241"/>
      <c r="F23" s="242"/>
    </row>
    <row r="24" spans="1:6" ht="16.5" customHeight="1" x14ac:dyDescent="0.2">
      <c r="A24" s="27"/>
      <c r="B24" s="237" t="s">
        <v>82</v>
      </c>
      <c r="C24" s="237"/>
      <c r="D24" s="245" t="s">
        <v>64</v>
      </c>
      <c r="E24" s="245"/>
      <c r="F24" s="245"/>
    </row>
    <row r="25" spans="1:6" ht="12.75" customHeight="1" x14ac:dyDescent="0.2">
      <c r="A25" s="27"/>
      <c r="B25" s="237"/>
      <c r="C25" s="237"/>
      <c r="D25" s="216" t="s">
        <v>48</v>
      </c>
      <c r="E25" s="216" t="s">
        <v>49</v>
      </c>
      <c r="F25" s="216" t="s">
        <v>71</v>
      </c>
    </row>
    <row r="26" spans="1:6" x14ac:dyDescent="0.2">
      <c r="A26" s="27"/>
      <c r="B26" s="237"/>
      <c r="C26" s="237"/>
      <c r="D26" s="216"/>
      <c r="E26" s="216"/>
      <c r="F26" s="216"/>
    </row>
    <row r="27" spans="1:6" ht="27" x14ac:dyDescent="0.2">
      <c r="A27" s="27"/>
      <c r="B27" s="146" t="s">
        <v>83</v>
      </c>
      <c r="C27" s="146" t="s">
        <v>84</v>
      </c>
      <c r="D27" s="150">
        <f>DOCENCIA3.1!E25</f>
        <v>0</v>
      </c>
      <c r="E27" s="151">
        <f>DOCENCIA3.1!I25</f>
        <v>0</v>
      </c>
      <c r="F27" s="147" t="str">
        <f>CONCATENATE(DOCENCIA3.1!G20,"   ",DOCENCIA3.1!G21,"   ",DOCENCIA3.1!G22,"   ",DOCENCIA3.1!G23,"   ",DOCENCIA3.1!G24,"   ")</f>
        <v xml:space="preserve">               </v>
      </c>
    </row>
    <row r="28" spans="1:6" ht="14.25" x14ac:dyDescent="0.2">
      <c r="A28" s="27"/>
      <c r="B28" s="152" t="s">
        <v>38</v>
      </c>
      <c r="C28" s="146" t="s">
        <v>85</v>
      </c>
      <c r="D28" s="150">
        <f>DOCENCIA3.1!E30</f>
        <v>0</v>
      </c>
      <c r="E28" s="151">
        <f>DOCENCIA3.1!I30</f>
        <v>0</v>
      </c>
      <c r="F28" s="147" t="str">
        <f>CONCATENATE(DOCENCIA3.1!G26,"   ",DOCENCIA3.1!G27,"   ",DOCENCIA3.1!G28,"   ",DOCENCIA3.1!G29)</f>
        <v xml:space="preserve">         </v>
      </c>
    </row>
    <row r="29" spans="1:6" ht="14.25" x14ac:dyDescent="0.2">
      <c r="A29" s="27"/>
      <c r="B29" s="152" t="s">
        <v>86</v>
      </c>
      <c r="C29" s="146" t="s">
        <v>87</v>
      </c>
      <c r="D29" s="150">
        <f>DOCENCIA3.1!E36</f>
        <v>0</v>
      </c>
      <c r="E29" s="151">
        <f>DOCENCIA3.1!I36</f>
        <v>0</v>
      </c>
      <c r="F29" s="147" t="str">
        <f>CONCATENATE(DOCENCIA3.1!G31,"   ",DOCENCIA3.1!G32,"   ",DOCENCIA3.1!G33,"   ",DOCENCIA3.1!G34,"   ",DOCENCIA3.1!G35)</f>
        <v xml:space="preserve">            </v>
      </c>
    </row>
    <row r="30" spans="1:6" ht="14.25" x14ac:dyDescent="0.2">
      <c r="A30" s="27"/>
      <c r="B30" s="153" t="s">
        <v>88</v>
      </c>
      <c r="C30" s="146"/>
      <c r="D30" s="150"/>
      <c r="E30" s="151"/>
      <c r="F30" s="147"/>
    </row>
    <row r="31" spans="1:6" ht="14.25" x14ac:dyDescent="0.2">
      <c r="A31" s="27"/>
      <c r="B31" s="146" t="s">
        <v>89</v>
      </c>
      <c r="C31" s="146" t="s">
        <v>90</v>
      </c>
      <c r="D31" s="150">
        <f>'DOCENCIA3.2-A 3.7'!D5</f>
        <v>0</v>
      </c>
      <c r="E31" s="151">
        <f>D31*1</f>
        <v>0</v>
      </c>
      <c r="F31" s="147">
        <f>'DOCENCIA3.2-A 3.7'!E5</f>
        <v>0</v>
      </c>
    </row>
    <row r="32" spans="1:6" ht="27" x14ac:dyDescent="0.2">
      <c r="A32" s="27"/>
      <c r="B32" s="146" t="s">
        <v>91</v>
      </c>
      <c r="C32" s="146" t="s">
        <v>92</v>
      </c>
      <c r="D32" s="150">
        <f>'DOCENCIA3.2-A 3.7'!D6</f>
        <v>0</v>
      </c>
      <c r="E32" s="151">
        <f>D32*0.3</f>
        <v>0</v>
      </c>
      <c r="F32" s="147">
        <f>'DOCENCIA3.2-A 3.7'!E6</f>
        <v>0</v>
      </c>
    </row>
    <row r="33" spans="1:6" ht="27" x14ac:dyDescent="0.2">
      <c r="A33" s="27"/>
      <c r="B33" s="146" t="s">
        <v>93</v>
      </c>
      <c r="C33" s="146" t="s">
        <v>94</v>
      </c>
      <c r="D33" s="150">
        <f>'DOCENCIA3.2-A 3.7'!D7</f>
        <v>0</v>
      </c>
      <c r="E33" s="151">
        <f>D33*0.1</f>
        <v>0</v>
      </c>
      <c r="F33" s="147">
        <f>'DOCENCIA3.2-A 3.7'!E7</f>
        <v>0</v>
      </c>
    </row>
    <row r="34" spans="1:6" ht="40.5" x14ac:dyDescent="0.2">
      <c r="A34" s="27"/>
      <c r="B34" s="154" t="s">
        <v>95</v>
      </c>
      <c r="C34" s="146" t="s">
        <v>96</v>
      </c>
      <c r="D34" s="150">
        <f>'DOCENCIA3.2-A 3.7'!D8</f>
        <v>0</v>
      </c>
      <c r="E34" s="151">
        <f>D34*0.5</f>
        <v>0</v>
      </c>
      <c r="F34" s="147">
        <f>'DOCENCIA3.2-A 3.7'!E8</f>
        <v>0</v>
      </c>
    </row>
    <row r="35" spans="1:6" ht="45" x14ac:dyDescent="0.2">
      <c r="A35" s="27"/>
      <c r="B35" s="146" t="s">
        <v>97</v>
      </c>
      <c r="C35" s="146" t="s">
        <v>98</v>
      </c>
      <c r="D35" s="150">
        <f>'DOCENCIA3.2-A 3.7'!D9</f>
        <v>0</v>
      </c>
      <c r="E35" s="151">
        <f>D35*0.5</f>
        <v>0</v>
      </c>
      <c r="F35" s="147">
        <f>'DOCENCIA3.2-A 3.7'!E9</f>
        <v>0</v>
      </c>
    </row>
    <row r="36" spans="1:6" ht="27" x14ac:dyDescent="0.2">
      <c r="A36" s="27"/>
      <c r="B36" s="146" t="s">
        <v>99</v>
      </c>
      <c r="C36" s="146" t="s">
        <v>100</v>
      </c>
      <c r="D36" s="150">
        <f>'DOCENCIA3.2-A 3.7'!D10</f>
        <v>0</v>
      </c>
      <c r="E36" s="151">
        <f>D36*0.5</f>
        <v>0</v>
      </c>
      <c r="F36" s="147">
        <f>'DOCENCIA3.2-A 3.7'!E10</f>
        <v>0</v>
      </c>
    </row>
    <row r="37" spans="1:6" ht="27" x14ac:dyDescent="0.2">
      <c r="A37" s="27"/>
      <c r="B37" s="146" t="s">
        <v>101</v>
      </c>
      <c r="C37" s="146" t="s">
        <v>102</v>
      </c>
      <c r="D37" s="150">
        <f>'DOCENCIA3.2-A 3.7'!D11</f>
        <v>0</v>
      </c>
      <c r="E37" s="151">
        <f>D37*3</f>
        <v>0</v>
      </c>
      <c r="F37" s="147">
        <f>'DOCENCIA3.2-A 3.7'!E11</f>
        <v>0</v>
      </c>
    </row>
    <row r="38" spans="1:6" ht="15.4" customHeight="1" x14ac:dyDescent="0.2">
      <c r="A38" s="27"/>
      <c r="B38" s="29"/>
      <c r="C38" s="155" t="s">
        <v>69</v>
      </c>
      <c r="D38" s="246">
        <f>IF(SUM(E27:E37)&gt;30,30,SUM(E27:E37))</f>
        <v>0</v>
      </c>
      <c r="E38" s="246"/>
      <c r="F38" s="246"/>
    </row>
    <row r="39" spans="1:6" ht="16.5" customHeight="1" x14ac:dyDescent="0.2">
      <c r="A39" s="27"/>
      <c r="B39" s="237" t="s">
        <v>103</v>
      </c>
      <c r="C39" s="237"/>
      <c r="D39" s="215" t="s">
        <v>64</v>
      </c>
      <c r="E39" s="215"/>
      <c r="F39" s="215"/>
    </row>
    <row r="40" spans="1:6" ht="12.75" customHeight="1" x14ac:dyDescent="0.2">
      <c r="A40" s="27"/>
      <c r="B40" s="237"/>
      <c r="C40" s="237"/>
      <c r="D40" s="216" t="s">
        <v>48</v>
      </c>
      <c r="E40" s="216" t="s">
        <v>49</v>
      </c>
      <c r="F40" s="216" t="s">
        <v>104</v>
      </c>
    </row>
    <row r="41" spans="1:6" x14ac:dyDescent="0.2">
      <c r="A41" s="27"/>
      <c r="B41" s="247"/>
      <c r="C41" s="247"/>
      <c r="D41" s="216"/>
      <c r="E41" s="216"/>
      <c r="F41" s="216"/>
    </row>
    <row r="42" spans="1:6" ht="67.900000000000006" customHeight="1" x14ac:dyDescent="0.2">
      <c r="A42" s="27"/>
      <c r="B42" s="225" t="s">
        <v>105</v>
      </c>
      <c r="C42" s="226"/>
      <c r="D42" s="156"/>
      <c r="E42" s="157"/>
      <c r="F42" s="158"/>
    </row>
    <row r="43" spans="1:6" ht="31.35" customHeight="1" x14ac:dyDescent="0.2">
      <c r="A43" s="27"/>
      <c r="B43" s="227"/>
      <c r="C43" s="228"/>
      <c r="D43" s="159"/>
      <c r="E43" s="160"/>
      <c r="F43" s="161"/>
    </row>
    <row r="44" spans="1:6" ht="42" customHeight="1" x14ac:dyDescent="0.2">
      <c r="A44" s="27"/>
      <c r="B44" s="162"/>
      <c r="C44" s="163" t="s">
        <v>135</v>
      </c>
      <c r="D44" s="164"/>
      <c r="E44" s="165"/>
      <c r="F44" s="166"/>
    </row>
    <row r="45" spans="1:6" ht="14.25" customHeight="1" x14ac:dyDescent="0.2">
      <c r="A45" s="27"/>
      <c r="B45" s="229" t="s">
        <v>106</v>
      </c>
      <c r="C45" s="27" t="s">
        <v>112</v>
      </c>
      <c r="D45" s="167">
        <f>INVESTIGACION!E4</f>
        <v>0</v>
      </c>
      <c r="E45" s="165">
        <f>D45*0.5</f>
        <v>0</v>
      </c>
      <c r="F45" s="166">
        <f>INVESTIGACION!G4</f>
        <v>0</v>
      </c>
    </row>
    <row r="46" spans="1:6" ht="13.5" customHeight="1" x14ac:dyDescent="0.2">
      <c r="A46" s="27"/>
      <c r="B46" s="230"/>
      <c r="C46" s="168">
        <v>0.25</v>
      </c>
      <c r="D46" s="169">
        <f>INVESTIGACION!E5</f>
        <v>0</v>
      </c>
      <c r="E46" s="170">
        <f>D46*0.25</f>
        <v>0</v>
      </c>
      <c r="F46" s="147">
        <f>INVESTIGACION!G5</f>
        <v>0</v>
      </c>
    </row>
    <row r="47" spans="1:6" ht="13.5" customHeight="1" x14ac:dyDescent="0.2">
      <c r="A47" s="27"/>
      <c r="B47" s="231" t="s">
        <v>107</v>
      </c>
      <c r="C47" s="27" t="s">
        <v>113</v>
      </c>
      <c r="D47" s="171">
        <f>INVESTIGACION!E6</f>
        <v>0</v>
      </c>
      <c r="E47" s="170">
        <f>D47*1</f>
        <v>0</v>
      </c>
      <c r="F47" s="147">
        <f>INVESTIGACION!G6</f>
        <v>0</v>
      </c>
    </row>
    <row r="48" spans="1:6" ht="11.25" customHeight="1" x14ac:dyDescent="0.2">
      <c r="A48" s="27"/>
      <c r="B48" s="232"/>
      <c r="C48" s="168">
        <v>0.75</v>
      </c>
      <c r="D48" s="169">
        <f>INVESTIGACION!E7</f>
        <v>0</v>
      </c>
      <c r="E48" s="170">
        <f>D48*0.75</f>
        <v>0</v>
      </c>
      <c r="F48" s="147">
        <f>INVESTIGACION!G7</f>
        <v>0</v>
      </c>
    </row>
    <row r="49" spans="1:6" ht="12" customHeight="1" x14ac:dyDescent="0.2">
      <c r="A49" s="27"/>
      <c r="B49" s="238" t="s">
        <v>108</v>
      </c>
      <c r="C49" s="27" t="s">
        <v>114</v>
      </c>
      <c r="D49" s="171">
        <f>INVESTIGACION!E8</f>
        <v>0</v>
      </c>
      <c r="E49" s="170">
        <f>D49*2</f>
        <v>0</v>
      </c>
      <c r="F49" s="147">
        <f>INVESTIGACION!G8</f>
        <v>0</v>
      </c>
    </row>
    <row r="50" spans="1:6" ht="12.75" customHeight="1" x14ac:dyDescent="0.2">
      <c r="A50" s="27"/>
      <c r="B50" s="239"/>
      <c r="C50" s="27">
        <v>1.5</v>
      </c>
      <c r="D50" s="172">
        <f>INVESTIGACION!E9</f>
        <v>0</v>
      </c>
      <c r="E50" s="170">
        <f>D50*1.5</f>
        <v>0</v>
      </c>
      <c r="F50" s="147">
        <f>INVESTIGACION!G9</f>
        <v>0</v>
      </c>
    </row>
    <row r="51" spans="1:6" ht="31.35" customHeight="1" thickBot="1" x14ac:dyDescent="0.25">
      <c r="A51" s="27"/>
      <c r="B51" s="202"/>
      <c r="C51" s="203"/>
      <c r="D51" s="217" t="s">
        <v>69</v>
      </c>
      <c r="E51" s="218"/>
      <c r="F51" s="173">
        <f>IF(SUM(E45:E50)&gt;30,30,SUM(E45:E50))</f>
        <v>0</v>
      </c>
    </row>
    <row r="52" spans="1:6" ht="16.5" customHeight="1" thickBot="1" x14ac:dyDescent="0.25">
      <c r="A52" s="27"/>
      <c r="B52" s="211" t="s">
        <v>115</v>
      </c>
      <c r="C52" s="212"/>
      <c r="D52" s="208" t="s">
        <v>9</v>
      </c>
      <c r="E52" s="209"/>
      <c r="F52" s="174">
        <f>SUM(D14+D23+D38+F51)</f>
        <v>0</v>
      </c>
    </row>
    <row r="53" spans="1:6" ht="31.5" customHeight="1" x14ac:dyDescent="0.2">
      <c r="A53" s="27"/>
      <c r="B53" s="27"/>
      <c r="C53" s="27"/>
      <c r="D53" s="27"/>
      <c r="E53" s="27"/>
      <c r="F53" s="27"/>
    </row>
    <row r="54" spans="1:6" x14ac:dyDescent="0.2">
      <c r="A54" s="27"/>
      <c r="B54" s="27"/>
      <c r="C54" s="27"/>
      <c r="D54" s="27"/>
      <c r="E54" s="27"/>
      <c r="F54" s="27"/>
    </row>
    <row r="55" spans="1:6" x14ac:dyDescent="0.2">
      <c r="A55" s="27"/>
      <c r="B55" s="213" t="s">
        <v>109</v>
      </c>
      <c r="C55" s="213"/>
      <c r="D55" s="213"/>
      <c r="E55" s="213"/>
      <c r="F55" s="213"/>
    </row>
    <row r="56" spans="1:6" ht="18" customHeight="1" x14ac:dyDescent="0.2">
      <c r="A56" s="27"/>
      <c r="B56" s="213"/>
      <c r="C56" s="213"/>
      <c r="D56" s="213"/>
      <c r="E56" s="213"/>
      <c r="F56" s="213"/>
    </row>
    <row r="57" spans="1:6" ht="18" customHeight="1" x14ac:dyDescent="0.2">
      <c r="A57" s="27"/>
      <c r="B57" s="213"/>
      <c r="C57" s="213"/>
      <c r="D57" s="213"/>
      <c r="E57" s="213"/>
      <c r="F57" s="213"/>
    </row>
    <row r="58" spans="1:6" ht="18" customHeight="1" x14ac:dyDescent="0.2">
      <c r="A58" s="27"/>
      <c r="B58" s="213"/>
      <c r="C58" s="213"/>
      <c r="D58" s="213"/>
      <c r="E58" s="213"/>
      <c r="F58" s="213"/>
    </row>
    <row r="59" spans="1:6" ht="18" customHeight="1" x14ac:dyDescent="0.2">
      <c r="A59" s="27"/>
      <c r="B59" s="213"/>
      <c r="C59" s="213"/>
      <c r="D59" s="213"/>
      <c r="E59" s="213"/>
      <c r="F59" s="213"/>
    </row>
    <row r="60" spans="1:6" ht="18" customHeight="1" x14ac:dyDescent="0.2">
      <c r="A60" s="27"/>
      <c r="B60" s="213"/>
      <c r="C60" s="213"/>
      <c r="D60" s="213"/>
      <c r="E60" s="213"/>
      <c r="F60" s="213"/>
    </row>
    <row r="61" spans="1:6" ht="18" customHeight="1" x14ac:dyDescent="0.2">
      <c r="A61" s="27"/>
      <c r="B61" s="213"/>
      <c r="C61" s="213"/>
      <c r="D61" s="213"/>
      <c r="E61" s="213"/>
      <c r="F61" s="213"/>
    </row>
    <row r="62" spans="1:6" x14ac:dyDescent="0.2">
      <c r="A62" s="27"/>
      <c r="B62" s="27"/>
      <c r="C62" s="27"/>
      <c r="D62" s="27"/>
      <c r="E62" s="27"/>
      <c r="F62" s="27"/>
    </row>
    <row r="64" spans="1:6" x14ac:dyDescent="0.2">
      <c r="B64" s="99" t="s">
        <v>110</v>
      </c>
      <c r="C64" s="214">
        <f ca="1">TODAY()</f>
        <v>46139</v>
      </c>
      <c r="D64" s="214"/>
      <c r="E64" s="214"/>
      <c r="F64" s="214"/>
    </row>
    <row r="65" spans="2:6" ht="16.5" customHeight="1" x14ac:dyDescent="0.2"/>
    <row r="68" spans="2:6" x14ac:dyDescent="0.2">
      <c r="C68" s="210"/>
      <c r="D68" s="210"/>
      <c r="E68" s="210"/>
    </row>
    <row r="69" spans="2:6" x14ac:dyDescent="0.2">
      <c r="C69" s="210"/>
      <c r="D69" s="210"/>
      <c r="E69" s="210"/>
    </row>
    <row r="70" spans="2:6" x14ac:dyDescent="0.2">
      <c r="C70" s="210"/>
      <c r="D70" s="210"/>
      <c r="E70" s="210"/>
    </row>
    <row r="71" spans="2:6" x14ac:dyDescent="0.2">
      <c r="C71" s="210"/>
      <c r="D71" s="210"/>
      <c r="E71" s="210"/>
    </row>
    <row r="72" spans="2:6" x14ac:dyDescent="0.2">
      <c r="C72" s="210"/>
      <c r="D72" s="210"/>
      <c r="E72" s="210"/>
    </row>
    <row r="73" spans="2:6" x14ac:dyDescent="0.2">
      <c r="C73" s="210"/>
      <c r="D73" s="210"/>
      <c r="E73" s="210"/>
    </row>
    <row r="74" spans="2:6" x14ac:dyDescent="0.2">
      <c r="C74" s="210"/>
      <c r="D74" s="210"/>
      <c r="E74" s="210"/>
    </row>
    <row r="76" spans="2:6" x14ac:dyDescent="0.2">
      <c r="C76" s="30" t="s">
        <v>111</v>
      </c>
    </row>
    <row r="78" spans="2:6" ht="13.5" x14ac:dyDescent="0.2">
      <c r="B78" s="204" t="s">
        <v>3</v>
      </c>
      <c r="C78" s="204"/>
      <c r="D78" s="204"/>
      <c r="E78" s="205" t="s">
        <v>62</v>
      </c>
      <c r="F78" s="205"/>
    </row>
    <row r="79" spans="2:6" ht="16.5" customHeight="1" x14ac:dyDescent="0.2">
      <c r="B79" s="206"/>
      <c r="C79" s="206"/>
      <c r="D79" s="206"/>
      <c r="E79" s="207"/>
      <c r="F79" s="207"/>
    </row>
    <row r="80" spans="2:6" ht="16.5" customHeight="1" x14ac:dyDescent="0.2"/>
  </sheetData>
  <mergeCells count="52">
    <mergeCell ref="B49:B50"/>
    <mergeCell ref="D23:F23"/>
    <mergeCell ref="B7:D7"/>
    <mergeCell ref="E7:F7"/>
    <mergeCell ref="B8:C10"/>
    <mergeCell ref="D8:F8"/>
    <mergeCell ref="D9:D10"/>
    <mergeCell ref="E9:E10"/>
    <mergeCell ref="F9:F10"/>
    <mergeCell ref="B11:B12"/>
    <mergeCell ref="D24:F24"/>
    <mergeCell ref="D25:D26"/>
    <mergeCell ref="E25:E26"/>
    <mergeCell ref="F25:F26"/>
    <mergeCell ref="D38:F38"/>
    <mergeCell ref="B39:C41"/>
    <mergeCell ref="B6:D6"/>
    <mergeCell ref="E6:F6"/>
    <mergeCell ref="B42:C43"/>
    <mergeCell ref="B45:B46"/>
    <mergeCell ref="B47:B48"/>
    <mergeCell ref="C11:C12"/>
    <mergeCell ref="D11:D12"/>
    <mergeCell ref="E11:E12"/>
    <mergeCell ref="F11:F12"/>
    <mergeCell ref="D14:F14"/>
    <mergeCell ref="B15:C17"/>
    <mergeCell ref="D15:F15"/>
    <mergeCell ref="D16:D17"/>
    <mergeCell ref="E16:E17"/>
    <mergeCell ref="F16:F17"/>
    <mergeCell ref="B24:C26"/>
    <mergeCell ref="C1:F1"/>
    <mergeCell ref="C2:F2"/>
    <mergeCell ref="C3:F3"/>
    <mergeCell ref="C4:F4"/>
    <mergeCell ref="B5:F5"/>
    <mergeCell ref="D39:F39"/>
    <mergeCell ref="D40:D41"/>
    <mergeCell ref="E40:E41"/>
    <mergeCell ref="F40:F41"/>
    <mergeCell ref="D51:E51"/>
    <mergeCell ref="B51:C51"/>
    <mergeCell ref="B78:D78"/>
    <mergeCell ref="E78:F78"/>
    <mergeCell ref="B79:D79"/>
    <mergeCell ref="E79:F79"/>
    <mergeCell ref="D52:E52"/>
    <mergeCell ref="C68:E74"/>
    <mergeCell ref="B52:C52"/>
    <mergeCell ref="B55:F61"/>
    <mergeCell ref="C64:F64"/>
  </mergeCells>
  <pageMargins left="0.25" right="0.25" top="0.75" bottom="0.75" header="0.3" footer="0.3"/>
  <pageSetup paperSize="9" scale="92" firstPageNumber="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32</vt:i4>
      </vt:variant>
    </vt:vector>
  </HeadingPairs>
  <TitlesOfParts>
    <vt:vector size="41" baseType="lpstr">
      <vt:lpstr>INSTRUCCIONES</vt:lpstr>
      <vt:lpstr>FILIACION</vt:lpstr>
      <vt:lpstr>Exp. Prof</vt:lpstr>
      <vt:lpstr>Directivo o Gestión</vt:lpstr>
      <vt:lpstr>FORM. ACAD.</vt:lpstr>
      <vt:lpstr>DOCENCIA3.1</vt:lpstr>
      <vt:lpstr>DOCENCIA3.2-A 3.7</vt:lpstr>
      <vt:lpstr>INVESTIGACION</vt:lpstr>
      <vt:lpstr>IMPRESION</vt:lpstr>
      <vt:lpstr>DOCENCIA3.1!__xlnm.Print_Titles</vt:lpstr>
      <vt:lpstr>'DOCENCIA3.2-A 3.7'!__xlnm.Print_Titles</vt:lpstr>
      <vt:lpstr>'Exp. Prof'!__xlnm.Print_Titles</vt:lpstr>
      <vt:lpstr>FILIACION!__xlnm.Print_Titles</vt:lpstr>
      <vt:lpstr>'FORM. ACAD.'!__xlnm.Print_Titles</vt:lpstr>
      <vt:lpstr>IMPRESION!Área_de_impresión</vt:lpstr>
      <vt:lpstr>DOCENCIA3.1!Calendar_Year</vt:lpstr>
      <vt:lpstr>'DOCENCIA3.2-A 3.7'!Calendar_Year</vt:lpstr>
      <vt:lpstr>'Exp. Prof'!Calendar_Year</vt:lpstr>
      <vt:lpstr>'FORM. ACAD.'!Calendar_Year</vt:lpstr>
      <vt:lpstr>INSTRUCCIONES!Calendar_Year</vt:lpstr>
      <vt:lpstr>INVESTIGACION!Calendar_Year</vt:lpstr>
      <vt:lpstr>Calendar_Year</vt:lpstr>
      <vt:lpstr>Lista_de_tareas_pendientes</vt:lpstr>
      <vt:lpstr>Lista_de_tareas_pendientes2</vt:lpstr>
      <vt:lpstr>Lista_de_tareas_pendientes24</vt:lpstr>
      <vt:lpstr>Lista_de_tareas_pendientes243</vt:lpstr>
      <vt:lpstr>Lista_de_tareas_pendientes246</vt:lpstr>
      <vt:lpstr>Lista_de_tareas_pendientes247</vt:lpstr>
      <vt:lpstr>Lista_de_tareas_pendientes28</vt:lpstr>
      <vt:lpstr>DOCENCIA3.1!Print_Titles</vt:lpstr>
      <vt:lpstr>'DOCENCIA3.2-A 3.7'!Print_Titles</vt:lpstr>
      <vt:lpstr>'Exp. Prof'!Print_Titles</vt:lpstr>
      <vt:lpstr>FILIACION!Print_Titles</vt:lpstr>
      <vt:lpstr>'FORM. ACAD.'!Print_Titles</vt:lpstr>
      <vt:lpstr>INVESTIGACION!Print_Titles</vt:lpstr>
      <vt:lpstr>TITULAR</vt:lpstr>
      <vt:lpstr>DOCENCIA3.1!Título1</vt:lpstr>
      <vt:lpstr>'DOCENCIA3.2-A 3.7'!Título1</vt:lpstr>
      <vt:lpstr>'Exp. Prof'!Título1</vt:lpstr>
      <vt:lpstr>'FORM. ACAD.'!Título1</vt:lpstr>
      <vt:lpstr>Título1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sed1007</dc:creator>
  <cp:lastModifiedBy>usuario</cp:lastModifiedBy>
  <cp:lastPrinted>2025-04-04T16:47:03Z</cp:lastPrinted>
  <dcterms:created xsi:type="dcterms:W3CDTF">2025-04-04T13:49:54Z</dcterms:created>
  <dcterms:modified xsi:type="dcterms:W3CDTF">2026-04-27T10:13:18Z</dcterms:modified>
</cp:coreProperties>
</file>