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CONTRATACION PROFESORADO\CONTRATACIÓN PROFESORADO 2025-26\"/>
    </mc:Choice>
  </mc:AlternateContent>
  <bookViews>
    <workbookView xWindow="0" yWindow="0" windowWidth="23025" windowHeight="10170" tabRatio="702" firstSheet="2" activeTab="8"/>
  </bookViews>
  <sheets>
    <sheet name="INSTRUCCIONES" sheetId="1" r:id="rId1"/>
    <sheet name="FILIACION" sheetId="2" r:id="rId2"/>
    <sheet name="Exp. Profesional" sheetId="3" r:id="rId3"/>
    <sheet name="Directivo o Gestión" sheetId="4" r:id="rId4"/>
    <sheet name="FORM. ACAD." sheetId="5" r:id="rId5"/>
    <sheet name="DOCENCIA3.1" sheetId="6" r:id="rId6"/>
    <sheet name="DOCENCIA3.2-A 3.7" sheetId="7" r:id="rId7"/>
    <sheet name="INVESTIGACION" sheetId="8" r:id="rId8"/>
    <sheet name="IMPRESION" sheetId="9" r:id="rId9"/>
  </sheets>
  <definedNames>
    <definedName name="__xlnm.Print_Titles" localSheetId="5">DOCENCIA3.1!$3:$3</definedName>
    <definedName name="__xlnm.Print_Titles" localSheetId="6">'DOCENCIA3.2-A 3.7'!$3:$3</definedName>
    <definedName name="__xlnm.Print_Titles" localSheetId="2">'Exp. Profesional'!$3:$3</definedName>
    <definedName name="__xlnm.Print_Titles" localSheetId="1">FILIACION!$3:$3</definedName>
    <definedName name="__xlnm.Print_Titles" localSheetId="4">'FORM. ACAD.'!$3:$3</definedName>
    <definedName name="__xlnm.Print_Titles" localSheetId="0">INSTRUCCIONES!#REF!</definedName>
    <definedName name="__xlnm.Print_Titles" localSheetId="7">INVESTIGACION!#REF!</definedName>
    <definedName name="_xlnm._FilterDatabase" localSheetId="3" hidden="1">'Directivo o Gestión'!$B$3:$J$35</definedName>
    <definedName name="_xlnm._FilterDatabase" localSheetId="5" hidden="1">DOCENCIA3.1!$B$3:$I$21</definedName>
    <definedName name="_xlnm._FilterDatabase" localSheetId="6" hidden="1">'DOCENCIA3.2-A 3.7'!$B$3:$J$11</definedName>
    <definedName name="_xlnm._FilterDatabase" localSheetId="2" hidden="1">'Exp. Profesional'!$B$3:$J$300</definedName>
    <definedName name="_xlnm._FilterDatabase" localSheetId="1" hidden="1">FILIACION!$B$3:$E$4</definedName>
    <definedName name="_xlnm._FilterDatabase" localSheetId="7" hidden="1">INVESTIGACION!$B$4:$J$4</definedName>
    <definedName name="_xlnm.Print_Area" localSheetId="8">IMPRESION!$B$1:$F$81</definedName>
    <definedName name="Calendar_Year" localSheetId="5">DOCENCIA3.1!$H$1</definedName>
    <definedName name="Calendar_Year" localSheetId="6">'DOCENCIA3.2-A 3.7'!$G$1</definedName>
    <definedName name="Calendar_Year" localSheetId="2">'Exp. Profesional'!$I$1</definedName>
    <definedName name="Calendar_Year" localSheetId="4">'FORM. ACAD.'!$F$1</definedName>
    <definedName name="Calendar_Year" localSheetId="0">INSTRUCCIONES!$I$1</definedName>
    <definedName name="Calendar_Year" localSheetId="7">INVESTIGACION!$G$1</definedName>
    <definedName name="Calendar_Year">FILIACION!$E$1</definedName>
    <definedName name="Lista_de_tareas_pendientes">FILIACION!$B$3:$E$4</definedName>
    <definedName name="Lista_de_tareas_pendientes2">'Exp. Profesional'!$B$3:$J$300</definedName>
    <definedName name="Lista_de_tareas_pendientes24">'DOCENCIA3.2-A 3.7'!$B$3:$J$11</definedName>
    <definedName name="Lista_de_tareas_pendientes243">DOCENCIA3.1!$B$3:$I$21</definedName>
    <definedName name="Lista_de_tareas_pendientes246">'FORM. ACAD.'!$B$3:$F$4</definedName>
    <definedName name="Lista_de_tareas_pendientes247">INVESTIGACION!$B$4:$J$4</definedName>
    <definedName name="Lista_de_tareas_pendientes28">'Directivo o Gestión'!$B$3:$J$35</definedName>
    <definedName name="Print_Titles" localSheetId="5">DOCENCIA3.1!$3:$3</definedName>
    <definedName name="Print_Titles" localSheetId="6">'DOCENCIA3.2-A 3.7'!$3:$3</definedName>
    <definedName name="Print_Titles" localSheetId="2">'Exp. Profesional'!$3:$3</definedName>
    <definedName name="Print_Titles" localSheetId="1">FILIACION!$3:$3</definedName>
    <definedName name="Print_Titles" localSheetId="4">'FORM. ACAD.'!$3:$3</definedName>
    <definedName name="Print_Titles" localSheetId="0">INSTRUCCIONES!#REF!</definedName>
    <definedName name="Print_Titles" localSheetId="7">INVESTIGACION!$4:$4</definedName>
    <definedName name="TITULAR" localSheetId="0">#N/A</definedName>
    <definedName name="TITULAR">FILIACION!$B$3</definedName>
    <definedName name="Título1" localSheetId="5">DOCENCIA3.1!$B$3</definedName>
    <definedName name="Título1" localSheetId="6">'DOCENCIA3.2-A 3.7'!$B$3</definedName>
    <definedName name="Título1" localSheetId="2">'Exp. Profesional'!$B$3</definedName>
    <definedName name="Título1" localSheetId="4">'FORM. ACAD.'!$B$3</definedName>
    <definedName name="Título1" localSheetId="0">#N/A</definedName>
    <definedName name="Título1" localSheetId="7">INVESTIGACION!#REF!</definedName>
    <definedName name="Título1">FILIACION!$B$3</definedName>
  </definedNames>
  <calcPr calcId="162913" iterateDelta="1E-4"/>
</workbook>
</file>

<file path=xl/calcChain.xml><?xml version="1.0" encoding="utf-8"?>
<calcChain xmlns="http://schemas.openxmlformats.org/spreadsheetml/2006/main">
  <c r="F52" i="9" l="1"/>
  <c r="D23" i="9" l="1"/>
  <c r="D14" i="9"/>
  <c r="I5" i="4" l="1"/>
  <c r="E7" i="9" l="1"/>
  <c r="B7" i="9"/>
  <c r="I1" i="4" l="1"/>
  <c r="J4" i="4"/>
  <c r="E4" i="4" s="1"/>
  <c r="J5" i="4"/>
  <c r="E5" i="4" s="1"/>
  <c r="J6" i="4"/>
  <c r="E6" i="4" s="1"/>
  <c r="I7" i="4"/>
  <c r="J7" i="4"/>
  <c r="E7" i="4" s="1"/>
  <c r="E8" i="4"/>
  <c r="F8" i="4"/>
  <c r="H8" i="4"/>
  <c r="I8" i="4"/>
  <c r="J8" i="4"/>
  <c r="I9" i="4"/>
  <c r="J9" i="4"/>
  <c r="E9" i="4" s="1"/>
  <c r="I10" i="4"/>
  <c r="J10" i="4"/>
  <c r="E10" i="4" s="1"/>
  <c r="I11" i="4"/>
  <c r="J11" i="4"/>
  <c r="E11" i="4" s="1"/>
  <c r="I12" i="4"/>
  <c r="J12" i="4"/>
  <c r="E12" i="4" s="1"/>
  <c r="I13" i="4"/>
  <c r="J13" i="4"/>
  <c r="E13" i="4" s="1"/>
  <c r="I14" i="4"/>
  <c r="J14" i="4"/>
  <c r="E14" i="4" s="1"/>
  <c r="E15" i="4"/>
  <c r="F15" i="4" s="1"/>
  <c r="I15" i="4"/>
  <c r="J15" i="4"/>
  <c r="I16" i="4"/>
  <c r="J16" i="4"/>
  <c r="E16" i="4" s="1"/>
  <c r="I17" i="4"/>
  <c r="J17" i="4"/>
  <c r="E17" i="4" s="1"/>
  <c r="E18" i="4"/>
  <c r="H18" i="4" s="1"/>
  <c r="F18" i="4"/>
  <c r="I18" i="4"/>
  <c r="J18" i="4"/>
  <c r="I19" i="4"/>
  <c r="J19" i="4"/>
  <c r="E19" i="4" s="1"/>
  <c r="I20" i="4"/>
  <c r="J20" i="4"/>
  <c r="E20" i="4" s="1"/>
  <c r="E21" i="4"/>
  <c r="F21" i="4"/>
  <c r="H21" i="4"/>
  <c r="I21" i="4"/>
  <c r="J21" i="4"/>
  <c r="I22" i="4"/>
  <c r="J22" i="4"/>
  <c r="E22" i="4" s="1"/>
  <c r="I23" i="4"/>
  <c r="J23" i="4"/>
  <c r="E23" i="4" s="1"/>
  <c r="E24" i="4"/>
  <c r="F24" i="4"/>
  <c r="H24" i="4"/>
  <c r="I24" i="4"/>
  <c r="J24" i="4"/>
  <c r="I25" i="4"/>
  <c r="J25" i="4"/>
  <c r="E25" i="4" s="1"/>
  <c r="I26" i="4"/>
  <c r="J26" i="4"/>
  <c r="E26" i="4" s="1"/>
  <c r="I27" i="4"/>
  <c r="J27" i="4"/>
  <c r="E27" i="4" s="1"/>
  <c r="I28" i="4"/>
  <c r="J28" i="4"/>
  <c r="E28" i="4" s="1"/>
  <c r="I29" i="4"/>
  <c r="J29" i="4"/>
  <c r="E29" i="4" s="1"/>
  <c r="I30" i="4"/>
  <c r="J30" i="4"/>
  <c r="E30" i="4" s="1"/>
  <c r="E31" i="4"/>
  <c r="F31" i="4" s="1"/>
  <c r="I31" i="4"/>
  <c r="J31" i="4"/>
  <c r="I32" i="4"/>
  <c r="J32" i="4"/>
  <c r="E32" i="4" s="1"/>
  <c r="I33" i="4"/>
  <c r="J33" i="4"/>
  <c r="E33" i="4" s="1"/>
  <c r="E34" i="4"/>
  <c r="H34" i="4" s="1"/>
  <c r="F34" i="4"/>
  <c r="I34" i="4"/>
  <c r="J34" i="4"/>
  <c r="I35" i="4"/>
  <c r="J35" i="4"/>
  <c r="E35" i="4" s="1"/>
  <c r="F31" i="9"/>
  <c r="F29" i="9"/>
  <c r="F28" i="9"/>
  <c r="F27" i="9"/>
  <c r="F27" i="6"/>
  <c r="E29" i="9"/>
  <c r="D29" i="9"/>
  <c r="E28" i="9"/>
  <c r="D28" i="9"/>
  <c r="E21" i="6"/>
  <c r="E15" i="6"/>
  <c r="H16" i="6"/>
  <c r="G1" i="8"/>
  <c r="F5" i="6"/>
  <c r="F6" i="6"/>
  <c r="F7" i="6"/>
  <c r="F8" i="6"/>
  <c r="F9" i="6"/>
  <c r="F11" i="6"/>
  <c r="F12" i="6"/>
  <c r="F13" i="6"/>
  <c r="H13" i="6" s="1"/>
  <c r="F14" i="6"/>
  <c r="F16" i="6"/>
  <c r="F17" i="6"/>
  <c r="H17" i="6" s="1"/>
  <c r="F18" i="6"/>
  <c r="F19" i="6"/>
  <c r="F20" i="6"/>
  <c r="F4" i="6"/>
  <c r="E5" i="6"/>
  <c r="E6" i="6"/>
  <c r="E7" i="6"/>
  <c r="H7" i="6" s="1"/>
  <c r="E8" i="6"/>
  <c r="E9" i="6"/>
  <c r="E13" i="6"/>
  <c r="E14" i="6"/>
  <c r="E16" i="6"/>
  <c r="E17" i="6"/>
  <c r="E18" i="6"/>
  <c r="E19" i="6"/>
  <c r="E20" i="6"/>
  <c r="E10" i="6" l="1"/>
  <c r="D27" i="9" s="1"/>
  <c r="H5" i="4"/>
  <c r="F5" i="4"/>
  <c r="H23" i="4"/>
  <c r="F23" i="4"/>
  <c r="F4" i="4"/>
  <c r="H4" i="4"/>
  <c r="F29" i="4"/>
  <c r="H29" i="4"/>
  <c r="F9" i="4"/>
  <c r="H9" i="4"/>
  <c r="F30" i="4"/>
  <c r="H30" i="4"/>
  <c r="H10" i="4"/>
  <c r="F10" i="4"/>
  <c r="F17" i="4"/>
  <c r="H17" i="4"/>
  <c r="F35" i="4"/>
  <c r="H35" i="4"/>
  <c r="F22" i="4"/>
  <c r="H22" i="4"/>
  <c r="F28" i="4"/>
  <c r="H28" i="4"/>
  <c r="F16" i="4"/>
  <c r="H16" i="4"/>
  <c r="F27" i="4"/>
  <c r="H27" i="4"/>
  <c r="F26" i="4"/>
  <c r="H26" i="4"/>
  <c r="F33" i="4"/>
  <c r="H33" i="4"/>
  <c r="F14" i="4"/>
  <c r="H14" i="4"/>
  <c r="F25" i="4"/>
  <c r="H25" i="4"/>
  <c r="F20" i="4"/>
  <c r="H20" i="4"/>
  <c r="F7" i="4"/>
  <c r="H7" i="4"/>
  <c r="F32" i="4"/>
  <c r="H32" i="4"/>
  <c r="F13" i="4"/>
  <c r="H13" i="4"/>
  <c r="F19" i="4"/>
  <c r="H19" i="4"/>
  <c r="F6" i="4"/>
  <c r="H6" i="4"/>
  <c r="F12" i="4"/>
  <c r="H12" i="4"/>
  <c r="F11" i="4"/>
  <c r="H11" i="4"/>
  <c r="H31" i="4"/>
  <c r="H15" i="4"/>
  <c r="I10" i="6"/>
  <c r="E27" i="9" s="1"/>
  <c r="H19" i="6"/>
  <c r="H20" i="6"/>
  <c r="H8" i="6"/>
  <c r="I21" i="6"/>
  <c r="H14" i="6"/>
  <c r="I15" i="6"/>
  <c r="H18" i="6"/>
  <c r="H9" i="6"/>
  <c r="H6" i="6"/>
  <c r="H5" i="6"/>
  <c r="F11" i="9"/>
  <c r="F22" i="9"/>
  <c r="F21" i="9"/>
  <c r="F20" i="9"/>
  <c r="F19" i="9"/>
  <c r="F13" i="9"/>
  <c r="F50" i="9"/>
  <c r="F49" i="9"/>
  <c r="F48" i="9"/>
  <c r="F47" i="9"/>
  <c r="F46" i="9"/>
  <c r="F45" i="9"/>
  <c r="D50" i="9"/>
  <c r="E50" i="9" s="1"/>
  <c r="D49" i="9"/>
  <c r="E49" i="9" s="1"/>
  <c r="D48" i="9"/>
  <c r="E48" i="9" s="1"/>
  <c r="D47" i="9"/>
  <c r="E47" i="9" s="1"/>
  <c r="D46" i="9"/>
  <c r="E46" i="9" s="1"/>
  <c r="D45" i="9"/>
  <c r="E45" i="9" s="1"/>
  <c r="F51" i="9" l="1"/>
  <c r="F36" i="4"/>
  <c r="D13" i="9" s="1"/>
  <c r="H1" i="6"/>
  <c r="E4" i="6"/>
  <c r="H4" i="6" s="1"/>
  <c r="E11" i="6"/>
  <c r="E12" i="6"/>
  <c r="H12" i="6" s="1"/>
  <c r="G1" i="7"/>
  <c r="C4" i="7"/>
  <c r="F4" i="7" s="1"/>
  <c r="F5" i="7"/>
  <c r="F6" i="7"/>
  <c r="F7" i="7"/>
  <c r="F8" i="7"/>
  <c r="F9" i="7"/>
  <c r="F10" i="7"/>
  <c r="F11" i="7"/>
  <c r="I1" i="3"/>
  <c r="J4" i="3"/>
  <c r="J5" i="3"/>
  <c r="E5" i="3" s="1"/>
  <c r="F5" i="3" s="1"/>
  <c r="H5" i="3" s="1"/>
  <c r="J6" i="3"/>
  <c r="E6" i="3" s="1"/>
  <c r="I7" i="3"/>
  <c r="J7" i="3"/>
  <c r="E7" i="3" s="1"/>
  <c r="I8" i="3"/>
  <c r="J8" i="3"/>
  <c r="E8" i="3" s="1"/>
  <c r="I9" i="3"/>
  <c r="J9" i="3"/>
  <c r="E9" i="3" s="1"/>
  <c r="E10" i="3"/>
  <c r="F10" i="3" s="1"/>
  <c r="H10" i="3" s="1"/>
  <c r="I10" i="3"/>
  <c r="J10" i="3"/>
  <c r="H11" i="3"/>
  <c r="I11" i="3"/>
  <c r="J11" i="3"/>
  <c r="E11" i="3" s="1"/>
  <c r="F11" i="3" s="1"/>
  <c r="I12" i="3"/>
  <c r="J12" i="3"/>
  <c r="E12" i="3" s="1"/>
  <c r="F12" i="3" s="1"/>
  <c r="H12" i="3" s="1"/>
  <c r="E13" i="3"/>
  <c r="F13" i="3" s="1"/>
  <c r="H13" i="3" s="1"/>
  <c r="I13" i="3"/>
  <c r="J13" i="3"/>
  <c r="I14" i="3"/>
  <c r="J14" i="3"/>
  <c r="E14" i="3" s="1"/>
  <c r="I15" i="3"/>
  <c r="J15" i="3"/>
  <c r="E15" i="3" s="1"/>
  <c r="F15" i="3" s="1"/>
  <c r="H15" i="3" s="1"/>
  <c r="I16" i="3"/>
  <c r="J16" i="3"/>
  <c r="E16" i="3" s="1"/>
  <c r="I17" i="3"/>
  <c r="J17" i="3"/>
  <c r="E17" i="3" s="1"/>
  <c r="I18" i="3"/>
  <c r="J18" i="3"/>
  <c r="E18" i="3" s="1"/>
  <c r="I19" i="3"/>
  <c r="J19" i="3"/>
  <c r="E19" i="3" s="1"/>
  <c r="E20" i="3"/>
  <c r="F20" i="3" s="1"/>
  <c r="H20" i="3" s="1"/>
  <c r="I20" i="3"/>
  <c r="J20" i="3"/>
  <c r="I21" i="3"/>
  <c r="J21" i="3"/>
  <c r="E21" i="3" s="1"/>
  <c r="I22" i="3"/>
  <c r="J22" i="3"/>
  <c r="E22" i="3" s="1"/>
  <c r="I23" i="3"/>
  <c r="J23" i="3"/>
  <c r="E23" i="3" s="1"/>
  <c r="F23" i="3" s="1"/>
  <c r="H23" i="3" s="1"/>
  <c r="I24" i="3"/>
  <c r="J24" i="3"/>
  <c r="E24" i="3" s="1"/>
  <c r="I25" i="3"/>
  <c r="J25" i="3"/>
  <c r="E25" i="3" s="1"/>
  <c r="E26" i="3"/>
  <c r="F26" i="3" s="1"/>
  <c r="H26" i="3" s="1"/>
  <c r="I26" i="3"/>
  <c r="J26" i="3"/>
  <c r="I27" i="3"/>
  <c r="J27" i="3"/>
  <c r="E27" i="3" s="1"/>
  <c r="F27" i="3" s="1"/>
  <c r="H27" i="3" s="1"/>
  <c r="I28" i="3"/>
  <c r="J28" i="3"/>
  <c r="E28" i="3" s="1"/>
  <c r="I29" i="3"/>
  <c r="J29" i="3"/>
  <c r="E29" i="3" s="1"/>
  <c r="I30" i="3"/>
  <c r="J30" i="3"/>
  <c r="E30" i="3" s="1"/>
  <c r="I31" i="3"/>
  <c r="J31" i="3"/>
  <c r="E31" i="3" s="1"/>
  <c r="F31" i="3" s="1"/>
  <c r="H31" i="3" s="1"/>
  <c r="I32" i="3"/>
  <c r="J32" i="3"/>
  <c r="E32" i="3" s="1"/>
  <c r="I33" i="3"/>
  <c r="J33" i="3"/>
  <c r="E33" i="3" s="1"/>
  <c r="I34" i="3"/>
  <c r="J34" i="3"/>
  <c r="E34" i="3" s="1"/>
  <c r="E35" i="3"/>
  <c r="F35" i="3"/>
  <c r="H35" i="3" s="1"/>
  <c r="I35" i="3"/>
  <c r="J35" i="3"/>
  <c r="I36" i="3"/>
  <c r="J36" i="3"/>
  <c r="E36" i="3" s="1"/>
  <c r="I37" i="3"/>
  <c r="J37" i="3"/>
  <c r="E37" i="3" s="1"/>
  <c r="E38" i="3"/>
  <c r="F38" i="3" s="1"/>
  <c r="H38" i="3" s="1"/>
  <c r="I38" i="3"/>
  <c r="J38" i="3"/>
  <c r="I39" i="3"/>
  <c r="J39" i="3"/>
  <c r="E39" i="3" s="1"/>
  <c r="F39" i="3" s="1"/>
  <c r="H39" i="3" s="1"/>
  <c r="E40" i="3"/>
  <c r="F40" i="3" s="1"/>
  <c r="H40" i="3" s="1"/>
  <c r="I40" i="3"/>
  <c r="J40" i="3"/>
  <c r="I41" i="3"/>
  <c r="J41" i="3"/>
  <c r="E41" i="3" s="1"/>
  <c r="E42" i="3"/>
  <c r="F42" i="3" s="1"/>
  <c r="H42" i="3" s="1"/>
  <c r="I42" i="3"/>
  <c r="J42" i="3"/>
  <c r="I43" i="3"/>
  <c r="J43" i="3"/>
  <c r="E43" i="3" s="1"/>
  <c r="F43" i="3" s="1"/>
  <c r="H43" i="3" s="1"/>
  <c r="I44" i="3"/>
  <c r="J44" i="3"/>
  <c r="E44" i="3" s="1"/>
  <c r="F44" i="3" s="1"/>
  <c r="H44" i="3" s="1"/>
  <c r="I45" i="3"/>
  <c r="J45" i="3"/>
  <c r="E45" i="3" s="1"/>
  <c r="I46" i="3"/>
  <c r="J46" i="3"/>
  <c r="E46" i="3" s="1"/>
  <c r="I47" i="3"/>
  <c r="J47" i="3"/>
  <c r="E47" i="3" s="1"/>
  <c r="F47" i="3" s="1"/>
  <c r="H47" i="3" s="1"/>
  <c r="E48" i="3"/>
  <c r="F48" i="3" s="1"/>
  <c r="H48" i="3" s="1"/>
  <c r="I48" i="3"/>
  <c r="J48" i="3"/>
  <c r="I49" i="3"/>
  <c r="J49" i="3"/>
  <c r="E49" i="3" s="1"/>
  <c r="E50" i="3"/>
  <c r="F50" i="3" s="1"/>
  <c r="H50" i="3" s="1"/>
  <c r="I50" i="3"/>
  <c r="J50" i="3"/>
  <c r="I51" i="3"/>
  <c r="J51" i="3"/>
  <c r="E51" i="3" s="1"/>
  <c r="I52" i="3"/>
  <c r="J52" i="3"/>
  <c r="E52" i="3" s="1"/>
  <c r="I53" i="3"/>
  <c r="J53" i="3"/>
  <c r="E53" i="3" s="1"/>
  <c r="I54" i="3"/>
  <c r="J54" i="3"/>
  <c r="E54" i="3" s="1"/>
  <c r="F54" i="3" s="1"/>
  <c r="H54" i="3" s="1"/>
  <c r="I55" i="3"/>
  <c r="J55" i="3"/>
  <c r="E55" i="3" s="1"/>
  <c r="F55" i="3" s="1"/>
  <c r="H55" i="3" s="1"/>
  <c r="I56" i="3"/>
  <c r="J56" i="3"/>
  <c r="E56" i="3" s="1"/>
  <c r="I57" i="3"/>
  <c r="J57" i="3"/>
  <c r="E57" i="3" s="1"/>
  <c r="I58" i="3"/>
  <c r="J58" i="3"/>
  <c r="E58" i="3" s="1"/>
  <c r="F58" i="3" s="1"/>
  <c r="H58" i="3" s="1"/>
  <c r="I59" i="3"/>
  <c r="J59" i="3"/>
  <c r="E59" i="3" s="1"/>
  <c r="F59" i="3" s="1"/>
  <c r="H59" i="3" s="1"/>
  <c r="I60" i="3"/>
  <c r="J60" i="3"/>
  <c r="E60" i="3" s="1"/>
  <c r="F60" i="3" s="1"/>
  <c r="H60" i="3" s="1"/>
  <c r="I61" i="3"/>
  <c r="J61" i="3"/>
  <c r="E61" i="3" s="1"/>
  <c r="I62" i="3"/>
  <c r="J62" i="3"/>
  <c r="E62" i="3" s="1"/>
  <c r="I63" i="3"/>
  <c r="J63" i="3"/>
  <c r="E63" i="3" s="1"/>
  <c r="F63" i="3" s="1"/>
  <c r="H63" i="3" s="1"/>
  <c r="E64" i="3"/>
  <c r="F64" i="3" s="1"/>
  <c r="H64" i="3" s="1"/>
  <c r="I64" i="3"/>
  <c r="J64" i="3"/>
  <c r="I65" i="3"/>
  <c r="J65" i="3"/>
  <c r="E65" i="3" s="1"/>
  <c r="I66" i="3"/>
  <c r="J66" i="3"/>
  <c r="E66" i="3" s="1"/>
  <c r="I67" i="3"/>
  <c r="J67" i="3"/>
  <c r="E67" i="3" s="1"/>
  <c r="I68" i="3"/>
  <c r="J68" i="3"/>
  <c r="E68" i="3" s="1"/>
  <c r="I69" i="3"/>
  <c r="J69" i="3"/>
  <c r="E69" i="3" s="1"/>
  <c r="I70" i="3"/>
  <c r="J70" i="3"/>
  <c r="E70" i="3" s="1"/>
  <c r="H71" i="3"/>
  <c r="I71" i="3"/>
  <c r="J71" i="3"/>
  <c r="E71" i="3" s="1"/>
  <c r="F71" i="3" s="1"/>
  <c r="I72" i="3"/>
  <c r="J72" i="3"/>
  <c r="E72" i="3" s="1"/>
  <c r="I73" i="3"/>
  <c r="J73" i="3"/>
  <c r="E73" i="3" s="1"/>
  <c r="I74" i="3"/>
  <c r="J74" i="3"/>
  <c r="E74" i="3" s="1"/>
  <c r="I75" i="3"/>
  <c r="J75" i="3"/>
  <c r="E75" i="3" s="1"/>
  <c r="F75" i="3" s="1"/>
  <c r="H75" i="3" s="1"/>
  <c r="F76" i="3"/>
  <c r="H76" i="3" s="1"/>
  <c r="I76" i="3"/>
  <c r="J76" i="3"/>
  <c r="E76" i="3" s="1"/>
  <c r="I77" i="3"/>
  <c r="J77" i="3"/>
  <c r="E77" i="3" s="1"/>
  <c r="I78" i="3"/>
  <c r="J78" i="3"/>
  <c r="E78" i="3" s="1"/>
  <c r="I79" i="3"/>
  <c r="J79" i="3"/>
  <c r="E79" i="3" s="1"/>
  <c r="F79" i="3" s="1"/>
  <c r="H79" i="3" s="1"/>
  <c r="I80" i="3"/>
  <c r="J80" i="3"/>
  <c r="E80" i="3" s="1"/>
  <c r="I81" i="3"/>
  <c r="J81" i="3"/>
  <c r="E81" i="3" s="1"/>
  <c r="I82" i="3"/>
  <c r="J82" i="3"/>
  <c r="E82" i="3" s="1"/>
  <c r="I83" i="3"/>
  <c r="J83" i="3"/>
  <c r="E83" i="3" s="1"/>
  <c r="I84" i="3"/>
  <c r="J84" i="3"/>
  <c r="E84" i="3" s="1"/>
  <c r="I85" i="3"/>
  <c r="J85" i="3"/>
  <c r="E85" i="3" s="1"/>
  <c r="I86" i="3"/>
  <c r="J86" i="3"/>
  <c r="E86" i="3" s="1"/>
  <c r="I87" i="3"/>
  <c r="J87" i="3"/>
  <c r="E87" i="3" s="1"/>
  <c r="F87" i="3" s="1"/>
  <c r="H87" i="3" s="1"/>
  <c r="E88" i="3"/>
  <c r="F88" i="3" s="1"/>
  <c r="H88" i="3" s="1"/>
  <c r="I88" i="3"/>
  <c r="J88" i="3"/>
  <c r="I89" i="3"/>
  <c r="J89" i="3"/>
  <c r="E89" i="3" s="1"/>
  <c r="I90" i="3"/>
  <c r="J90" i="3"/>
  <c r="E90" i="3" s="1"/>
  <c r="E91" i="3"/>
  <c r="F91" i="3" s="1"/>
  <c r="H91" i="3" s="1"/>
  <c r="I91" i="3"/>
  <c r="J91" i="3"/>
  <c r="I92" i="3"/>
  <c r="J92" i="3"/>
  <c r="E92" i="3" s="1"/>
  <c r="F92" i="3" s="1"/>
  <c r="H92" i="3" s="1"/>
  <c r="I93" i="3"/>
  <c r="J93" i="3"/>
  <c r="E93" i="3" s="1"/>
  <c r="I94" i="3"/>
  <c r="J94" i="3"/>
  <c r="E94" i="3" s="1"/>
  <c r="I95" i="3"/>
  <c r="J95" i="3"/>
  <c r="E95" i="3" s="1"/>
  <c r="F95" i="3" s="1"/>
  <c r="H95" i="3" s="1"/>
  <c r="I96" i="3"/>
  <c r="J96" i="3"/>
  <c r="E96" i="3" s="1"/>
  <c r="E97" i="3"/>
  <c r="F97" i="3" s="1"/>
  <c r="H97" i="3" s="1"/>
  <c r="I97" i="3"/>
  <c r="J97" i="3"/>
  <c r="I98" i="3"/>
  <c r="J98" i="3"/>
  <c r="E98" i="3" s="1"/>
  <c r="I99" i="3"/>
  <c r="J99" i="3"/>
  <c r="E99" i="3" s="1"/>
  <c r="I100" i="3"/>
  <c r="J100" i="3"/>
  <c r="E100" i="3" s="1"/>
  <c r="I101" i="3"/>
  <c r="J101" i="3"/>
  <c r="E101" i="3" s="1"/>
  <c r="I102" i="3"/>
  <c r="J102" i="3"/>
  <c r="E102" i="3" s="1"/>
  <c r="I103" i="3"/>
  <c r="J103" i="3"/>
  <c r="E103" i="3" s="1"/>
  <c r="F103" i="3" s="1"/>
  <c r="H103" i="3" s="1"/>
  <c r="I104" i="3"/>
  <c r="J104" i="3"/>
  <c r="E104" i="3" s="1"/>
  <c r="I105" i="3"/>
  <c r="J105" i="3"/>
  <c r="E105" i="3" s="1"/>
  <c r="E106" i="3"/>
  <c r="F106" i="3" s="1"/>
  <c r="H106" i="3" s="1"/>
  <c r="I106" i="3"/>
  <c r="J106" i="3"/>
  <c r="I107" i="3"/>
  <c r="J107" i="3"/>
  <c r="E107" i="3" s="1"/>
  <c r="I108" i="3"/>
  <c r="J108" i="3"/>
  <c r="E108" i="3" s="1"/>
  <c r="F108" i="3" s="1"/>
  <c r="H108" i="3" s="1"/>
  <c r="I109" i="3"/>
  <c r="J109" i="3"/>
  <c r="E109" i="3" s="1"/>
  <c r="I110" i="3"/>
  <c r="J110" i="3"/>
  <c r="E110" i="3" s="1"/>
  <c r="I111" i="3"/>
  <c r="J111" i="3"/>
  <c r="E111" i="3" s="1"/>
  <c r="E112" i="3"/>
  <c r="F112" i="3" s="1"/>
  <c r="H112" i="3" s="1"/>
  <c r="I112" i="3"/>
  <c r="J112" i="3"/>
  <c r="I113" i="3"/>
  <c r="J113" i="3"/>
  <c r="E113" i="3" s="1"/>
  <c r="I114" i="3"/>
  <c r="J114" i="3"/>
  <c r="E114" i="3" s="1"/>
  <c r="I115" i="3"/>
  <c r="J115" i="3"/>
  <c r="E115" i="3" s="1"/>
  <c r="F115" i="3" s="1"/>
  <c r="H115" i="3" s="1"/>
  <c r="I116" i="3"/>
  <c r="J116" i="3"/>
  <c r="E116" i="3" s="1"/>
  <c r="E117" i="3"/>
  <c r="F117" i="3"/>
  <c r="H117" i="3" s="1"/>
  <c r="I117" i="3"/>
  <c r="J117" i="3"/>
  <c r="I118" i="3"/>
  <c r="J118" i="3"/>
  <c r="E118" i="3" s="1"/>
  <c r="I119" i="3"/>
  <c r="J119" i="3"/>
  <c r="E119" i="3" s="1"/>
  <c r="F119" i="3" s="1"/>
  <c r="H119" i="3" s="1"/>
  <c r="E120" i="3"/>
  <c r="F120" i="3" s="1"/>
  <c r="H120" i="3" s="1"/>
  <c r="I120" i="3"/>
  <c r="J120" i="3"/>
  <c r="I121" i="3"/>
  <c r="J121" i="3"/>
  <c r="E121" i="3" s="1"/>
  <c r="I122" i="3"/>
  <c r="J122" i="3"/>
  <c r="E122" i="3" s="1"/>
  <c r="I123" i="3"/>
  <c r="J123" i="3"/>
  <c r="E123" i="3" s="1"/>
  <c r="I124" i="3"/>
  <c r="J124" i="3"/>
  <c r="E124" i="3" s="1"/>
  <c r="F124" i="3" s="1"/>
  <c r="H124" i="3" s="1"/>
  <c r="E125" i="3"/>
  <c r="F125" i="3" s="1"/>
  <c r="H125" i="3" s="1"/>
  <c r="I125" i="3"/>
  <c r="J125" i="3"/>
  <c r="I126" i="3"/>
  <c r="J126" i="3"/>
  <c r="E126" i="3" s="1"/>
  <c r="H127" i="3"/>
  <c r="I127" i="3"/>
  <c r="J127" i="3"/>
  <c r="E127" i="3" s="1"/>
  <c r="F127" i="3" s="1"/>
  <c r="I128" i="3"/>
  <c r="J128" i="3"/>
  <c r="E128" i="3" s="1"/>
  <c r="I129" i="3"/>
  <c r="J129" i="3"/>
  <c r="E129" i="3" s="1"/>
  <c r="I130" i="3"/>
  <c r="J130" i="3"/>
  <c r="E130" i="3" s="1"/>
  <c r="I131" i="3"/>
  <c r="J131" i="3"/>
  <c r="E131" i="3" s="1"/>
  <c r="F131" i="3" s="1"/>
  <c r="H131" i="3" s="1"/>
  <c r="E132" i="3"/>
  <c r="F132" i="3"/>
  <c r="H132" i="3"/>
  <c r="I132" i="3"/>
  <c r="J132" i="3"/>
  <c r="I133" i="3"/>
  <c r="J133" i="3"/>
  <c r="E133" i="3" s="1"/>
  <c r="E134" i="3"/>
  <c r="F134" i="3" s="1"/>
  <c r="H134" i="3" s="1"/>
  <c r="I134" i="3"/>
  <c r="J134" i="3"/>
  <c r="I135" i="3"/>
  <c r="J135" i="3"/>
  <c r="E135" i="3" s="1"/>
  <c r="F135" i="3" s="1"/>
  <c r="H135" i="3" s="1"/>
  <c r="I136" i="3"/>
  <c r="J136" i="3"/>
  <c r="E136" i="3" s="1"/>
  <c r="E137" i="3"/>
  <c r="F137" i="3" s="1"/>
  <c r="H137" i="3" s="1"/>
  <c r="I137" i="3"/>
  <c r="J137" i="3"/>
  <c r="I138" i="3"/>
  <c r="J138" i="3"/>
  <c r="E138" i="3" s="1"/>
  <c r="I139" i="3"/>
  <c r="J139" i="3"/>
  <c r="E139" i="3" s="1"/>
  <c r="I140" i="3"/>
  <c r="J140" i="3"/>
  <c r="E140" i="3" s="1"/>
  <c r="I141" i="3"/>
  <c r="J141" i="3"/>
  <c r="E141" i="3" s="1"/>
  <c r="F141" i="3" s="1"/>
  <c r="H141" i="3" s="1"/>
  <c r="E142" i="3"/>
  <c r="F142" i="3" s="1"/>
  <c r="H142" i="3" s="1"/>
  <c r="I142" i="3"/>
  <c r="J142" i="3"/>
  <c r="I143" i="3"/>
  <c r="J143" i="3"/>
  <c r="E143" i="3" s="1"/>
  <c r="I144" i="3"/>
  <c r="J144" i="3"/>
  <c r="E144" i="3" s="1"/>
  <c r="I145" i="3"/>
  <c r="J145" i="3"/>
  <c r="E145" i="3" s="1"/>
  <c r="E146" i="3"/>
  <c r="F146" i="3" s="1"/>
  <c r="H146" i="3" s="1"/>
  <c r="I146" i="3"/>
  <c r="J146" i="3"/>
  <c r="I147" i="3"/>
  <c r="J147" i="3"/>
  <c r="E147" i="3" s="1"/>
  <c r="F147" i="3" s="1"/>
  <c r="H147" i="3" s="1"/>
  <c r="I148" i="3"/>
  <c r="J148" i="3"/>
  <c r="E148" i="3" s="1"/>
  <c r="I149" i="3"/>
  <c r="J149" i="3"/>
  <c r="E149" i="3" s="1"/>
  <c r="F149" i="3" s="1"/>
  <c r="H149" i="3" s="1"/>
  <c r="I150" i="3"/>
  <c r="J150" i="3"/>
  <c r="E150" i="3" s="1"/>
  <c r="I151" i="3"/>
  <c r="J151" i="3"/>
  <c r="E151" i="3" s="1"/>
  <c r="F151" i="3" s="1"/>
  <c r="H151" i="3" s="1"/>
  <c r="I152" i="3"/>
  <c r="J152" i="3"/>
  <c r="E152" i="3" s="1"/>
  <c r="I153" i="3"/>
  <c r="J153" i="3"/>
  <c r="E153" i="3" s="1"/>
  <c r="F153" i="3" s="1"/>
  <c r="H153" i="3" s="1"/>
  <c r="E154" i="3"/>
  <c r="F154" i="3" s="1"/>
  <c r="H154" i="3" s="1"/>
  <c r="I154" i="3"/>
  <c r="J154" i="3"/>
  <c r="I155" i="3"/>
  <c r="J155" i="3"/>
  <c r="E155" i="3" s="1"/>
  <c r="F155" i="3" s="1"/>
  <c r="H155" i="3" s="1"/>
  <c r="I156" i="3"/>
  <c r="J156" i="3"/>
  <c r="E156" i="3" s="1"/>
  <c r="F156" i="3" s="1"/>
  <c r="H156" i="3" s="1"/>
  <c r="I157" i="3"/>
  <c r="J157" i="3"/>
  <c r="E157" i="3" s="1"/>
  <c r="F157" i="3" s="1"/>
  <c r="H157" i="3" s="1"/>
  <c r="I158" i="3"/>
  <c r="J158" i="3"/>
  <c r="E158" i="3" s="1"/>
  <c r="F158" i="3" s="1"/>
  <c r="H158" i="3" s="1"/>
  <c r="E159" i="3"/>
  <c r="F159" i="3" s="1"/>
  <c r="H159" i="3" s="1"/>
  <c r="I159" i="3"/>
  <c r="J159" i="3"/>
  <c r="E160" i="3"/>
  <c r="F160" i="3"/>
  <c r="H160" i="3"/>
  <c r="I160" i="3"/>
  <c r="J160" i="3"/>
  <c r="I161" i="3"/>
  <c r="J161" i="3"/>
  <c r="E161" i="3" s="1"/>
  <c r="F161" i="3" s="1"/>
  <c r="H161" i="3" s="1"/>
  <c r="I162" i="3"/>
  <c r="J162" i="3"/>
  <c r="E162" i="3" s="1"/>
  <c r="F162" i="3" s="1"/>
  <c r="H162" i="3" s="1"/>
  <c r="I163" i="3"/>
  <c r="J163" i="3"/>
  <c r="E163" i="3" s="1"/>
  <c r="F163" i="3" s="1"/>
  <c r="H163" i="3" s="1"/>
  <c r="I164" i="3"/>
  <c r="J164" i="3"/>
  <c r="E164" i="3" s="1"/>
  <c r="F164" i="3" s="1"/>
  <c r="H164" i="3" s="1"/>
  <c r="E165" i="3"/>
  <c r="F165" i="3" s="1"/>
  <c r="H165" i="3" s="1"/>
  <c r="I165" i="3"/>
  <c r="J165" i="3"/>
  <c r="I166" i="3"/>
  <c r="J166" i="3"/>
  <c r="E166" i="3" s="1"/>
  <c r="F166" i="3" s="1"/>
  <c r="H166" i="3" s="1"/>
  <c r="I167" i="3"/>
  <c r="J167" i="3"/>
  <c r="E167" i="3" s="1"/>
  <c r="F167" i="3" s="1"/>
  <c r="H167" i="3" s="1"/>
  <c r="I168" i="3"/>
  <c r="J168" i="3"/>
  <c r="E168" i="3" s="1"/>
  <c r="F168" i="3" s="1"/>
  <c r="H168" i="3" s="1"/>
  <c r="I169" i="3"/>
  <c r="J169" i="3"/>
  <c r="E169" i="3" s="1"/>
  <c r="F169" i="3" s="1"/>
  <c r="H169" i="3" s="1"/>
  <c r="E170" i="3"/>
  <c r="F170" i="3" s="1"/>
  <c r="H170" i="3" s="1"/>
  <c r="I170" i="3"/>
  <c r="J170" i="3"/>
  <c r="I171" i="3"/>
  <c r="J171" i="3"/>
  <c r="E171" i="3" s="1"/>
  <c r="F171" i="3" s="1"/>
  <c r="H171" i="3" s="1"/>
  <c r="I172" i="3"/>
  <c r="J172" i="3"/>
  <c r="E172" i="3" s="1"/>
  <c r="F172" i="3" s="1"/>
  <c r="H172" i="3" s="1"/>
  <c r="I173" i="3"/>
  <c r="J173" i="3"/>
  <c r="E173" i="3" s="1"/>
  <c r="F173" i="3" s="1"/>
  <c r="H173" i="3" s="1"/>
  <c r="E174" i="3"/>
  <c r="F174" i="3" s="1"/>
  <c r="H174" i="3" s="1"/>
  <c r="I174" i="3"/>
  <c r="J174" i="3"/>
  <c r="I175" i="3"/>
  <c r="J175" i="3"/>
  <c r="E175" i="3" s="1"/>
  <c r="F175" i="3" s="1"/>
  <c r="H175" i="3" s="1"/>
  <c r="I176" i="3"/>
  <c r="J176" i="3"/>
  <c r="E176" i="3" s="1"/>
  <c r="F176" i="3" s="1"/>
  <c r="H176" i="3" s="1"/>
  <c r="I177" i="3"/>
  <c r="J177" i="3"/>
  <c r="E177" i="3" s="1"/>
  <c r="F177" i="3" s="1"/>
  <c r="H177" i="3" s="1"/>
  <c r="I178" i="3"/>
  <c r="J178" i="3"/>
  <c r="E178" i="3" s="1"/>
  <c r="F178" i="3" s="1"/>
  <c r="H178" i="3" s="1"/>
  <c r="I179" i="3"/>
  <c r="J179" i="3"/>
  <c r="E179" i="3" s="1"/>
  <c r="F179" i="3" s="1"/>
  <c r="H179" i="3" s="1"/>
  <c r="I180" i="3"/>
  <c r="J180" i="3"/>
  <c r="E180" i="3" s="1"/>
  <c r="F180" i="3" s="1"/>
  <c r="H180" i="3" s="1"/>
  <c r="I181" i="3"/>
  <c r="J181" i="3"/>
  <c r="E181" i="3" s="1"/>
  <c r="F181" i="3" s="1"/>
  <c r="H181" i="3" s="1"/>
  <c r="I182" i="3"/>
  <c r="J182" i="3"/>
  <c r="E182" i="3" s="1"/>
  <c r="F182" i="3" s="1"/>
  <c r="H182" i="3" s="1"/>
  <c r="I183" i="3"/>
  <c r="J183" i="3"/>
  <c r="E183" i="3" s="1"/>
  <c r="F183" i="3" s="1"/>
  <c r="H183" i="3" s="1"/>
  <c r="E184" i="3"/>
  <c r="F184" i="3" s="1"/>
  <c r="H184" i="3" s="1"/>
  <c r="I184" i="3"/>
  <c r="J184" i="3"/>
  <c r="I185" i="3"/>
  <c r="J185" i="3"/>
  <c r="E185" i="3" s="1"/>
  <c r="F185" i="3" s="1"/>
  <c r="H185" i="3" s="1"/>
  <c r="I186" i="3"/>
  <c r="J186" i="3"/>
  <c r="E186" i="3" s="1"/>
  <c r="F186" i="3" s="1"/>
  <c r="H186" i="3" s="1"/>
  <c r="I187" i="3"/>
  <c r="J187" i="3"/>
  <c r="E187" i="3" s="1"/>
  <c r="F187" i="3" s="1"/>
  <c r="H187" i="3" s="1"/>
  <c r="I188" i="3"/>
  <c r="J188" i="3"/>
  <c r="E188" i="3" s="1"/>
  <c r="F188" i="3" s="1"/>
  <c r="H188" i="3" s="1"/>
  <c r="I189" i="3"/>
  <c r="J189" i="3"/>
  <c r="E189" i="3" s="1"/>
  <c r="F189" i="3" s="1"/>
  <c r="H189" i="3" s="1"/>
  <c r="I190" i="3"/>
  <c r="J190" i="3"/>
  <c r="E190" i="3" s="1"/>
  <c r="F190" i="3" s="1"/>
  <c r="H190" i="3" s="1"/>
  <c r="I191" i="3"/>
  <c r="J191" i="3"/>
  <c r="E191" i="3" s="1"/>
  <c r="F191" i="3" s="1"/>
  <c r="H191" i="3" s="1"/>
  <c r="I192" i="3"/>
  <c r="J192" i="3"/>
  <c r="E192" i="3" s="1"/>
  <c r="F192" i="3" s="1"/>
  <c r="H192" i="3" s="1"/>
  <c r="I193" i="3"/>
  <c r="J193" i="3"/>
  <c r="E193" i="3" s="1"/>
  <c r="F193" i="3" s="1"/>
  <c r="H193" i="3" s="1"/>
  <c r="I194" i="3"/>
  <c r="J194" i="3"/>
  <c r="E194" i="3" s="1"/>
  <c r="F194" i="3" s="1"/>
  <c r="H194" i="3" s="1"/>
  <c r="I195" i="3"/>
  <c r="J195" i="3"/>
  <c r="E195" i="3" s="1"/>
  <c r="F195" i="3" s="1"/>
  <c r="H195" i="3" s="1"/>
  <c r="I196" i="3"/>
  <c r="J196" i="3"/>
  <c r="E196" i="3" s="1"/>
  <c r="F196" i="3" s="1"/>
  <c r="H196" i="3" s="1"/>
  <c r="I197" i="3"/>
  <c r="J197" i="3"/>
  <c r="E197" i="3" s="1"/>
  <c r="F197" i="3" s="1"/>
  <c r="H197" i="3" s="1"/>
  <c r="I198" i="3"/>
  <c r="J198" i="3"/>
  <c r="E198" i="3" s="1"/>
  <c r="F198" i="3" s="1"/>
  <c r="H198" i="3" s="1"/>
  <c r="I199" i="3"/>
  <c r="J199" i="3"/>
  <c r="E199" i="3" s="1"/>
  <c r="F199" i="3" s="1"/>
  <c r="H199" i="3" s="1"/>
  <c r="E200" i="3"/>
  <c r="F200" i="3" s="1"/>
  <c r="H200" i="3" s="1"/>
  <c r="I200" i="3"/>
  <c r="J200" i="3"/>
  <c r="I201" i="3"/>
  <c r="J201" i="3"/>
  <c r="E201" i="3" s="1"/>
  <c r="F201" i="3" s="1"/>
  <c r="H201" i="3" s="1"/>
  <c r="I202" i="3"/>
  <c r="J202" i="3"/>
  <c r="E202" i="3" s="1"/>
  <c r="F202" i="3" s="1"/>
  <c r="H202" i="3" s="1"/>
  <c r="H203" i="3"/>
  <c r="I203" i="3"/>
  <c r="J203" i="3"/>
  <c r="E203" i="3" s="1"/>
  <c r="F203" i="3" s="1"/>
  <c r="I204" i="3"/>
  <c r="J204" i="3"/>
  <c r="E204" i="3" s="1"/>
  <c r="F204" i="3" s="1"/>
  <c r="H204" i="3" s="1"/>
  <c r="I205" i="3"/>
  <c r="J205" i="3"/>
  <c r="E205" i="3" s="1"/>
  <c r="F205" i="3" s="1"/>
  <c r="H205" i="3" s="1"/>
  <c r="I206" i="3"/>
  <c r="J206" i="3"/>
  <c r="E206" i="3" s="1"/>
  <c r="F206" i="3" s="1"/>
  <c r="H206" i="3" s="1"/>
  <c r="I207" i="3"/>
  <c r="J207" i="3"/>
  <c r="E207" i="3" s="1"/>
  <c r="F207" i="3" s="1"/>
  <c r="H207" i="3" s="1"/>
  <c r="E208" i="3"/>
  <c r="F208" i="3" s="1"/>
  <c r="H208" i="3" s="1"/>
  <c r="I208" i="3"/>
  <c r="J208" i="3"/>
  <c r="I209" i="3"/>
  <c r="J209" i="3"/>
  <c r="E209" i="3" s="1"/>
  <c r="F209" i="3" s="1"/>
  <c r="H209" i="3" s="1"/>
  <c r="I210" i="3"/>
  <c r="J210" i="3"/>
  <c r="E210" i="3" s="1"/>
  <c r="F210" i="3" s="1"/>
  <c r="H210" i="3" s="1"/>
  <c r="I211" i="3"/>
  <c r="J211" i="3"/>
  <c r="E211" i="3" s="1"/>
  <c r="F211" i="3" s="1"/>
  <c r="H211" i="3" s="1"/>
  <c r="I212" i="3"/>
  <c r="J212" i="3"/>
  <c r="E212" i="3" s="1"/>
  <c r="F212" i="3" s="1"/>
  <c r="H212" i="3" s="1"/>
  <c r="I213" i="3"/>
  <c r="J213" i="3"/>
  <c r="E213" i="3" s="1"/>
  <c r="F213" i="3" s="1"/>
  <c r="H213" i="3" s="1"/>
  <c r="I214" i="3"/>
  <c r="J214" i="3"/>
  <c r="E214" i="3" s="1"/>
  <c r="F214" i="3" s="1"/>
  <c r="H214" i="3" s="1"/>
  <c r="I215" i="3"/>
  <c r="J215" i="3"/>
  <c r="E215" i="3" s="1"/>
  <c r="F215" i="3" s="1"/>
  <c r="H215" i="3" s="1"/>
  <c r="I216" i="3"/>
  <c r="J216" i="3"/>
  <c r="E216" i="3" s="1"/>
  <c r="F216" i="3" s="1"/>
  <c r="H216" i="3" s="1"/>
  <c r="I217" i="3"/>
  <c r="J217" i="3"/>
  <c r="E217" i="3" s="1"/>
  <c r="F217" i="3" s="1"/>
  <c r="H217" i="3" s="1"/>
  <c r="I218" i="3"/>
  <c r="J218" i="3"/>
  <c r="E218" i="3" s="1"/>
  <c r="F218" i="3" s="1"/>
  <c r="H218" i="3" s="1"/>
  <c r="I219" i="3"/>
  <c r="J219" i="3"/>
  <c r="E219" i="3" s="1"/>
  <c r="F219" i="3" s="1"/>
  <c r="H219" i="3" s="1"/>
  <c r="I220" i="3"/>
  <c r="J220" i="3"/>
  <c r="E220" i="3" s="1"/>
  <c r="F220" i="3" s="1"/>
  <c r="H220" i="3" s="1"/>
  <c r="I221" i="3"/>
  <c r="J221" i="3"/>
  <c r="E221" i="3" s="1"/>
  <c r="F221" i="3" s="1"/>
  <c r="H221" i="3" s="1"/>
  <c r="I222" i="3"/>
  <c r="J222" i="3"/>
  <c r="E222" i="3" s="1"/>
  <c r="F222" i="3" s="1"/>
  <c r="H222" i="3" s="1"/>
  <c r="I223" i="3"/>
  <c r="J223" i="3"/>
  <c r="E223" i="3" s="1"/>
  <c r="F223" i="3" s="1"/>
  <c r="H223" i="3" s="1"/>
  <c r="I224" i="3"/>
  <c r="J224" i="3"/>
  <c r="E224" i="3" s="1"/>
  <c r="F224" i="3" s="1"/>
  <c r="H224" i="3" s="1"/>
  <c r="I225" i="3"/>
  <c r="J225" i="3"/>
  <c r="E225" i="3" s="1"/>
  <c r="F225" i="3" s="1"/>
  <c r="H225" i="3" s="1"/>
  <c r="I226" i="3"/>
  <c r="J226" i="3"/>
  <c r="E226" i="3" s="1"/>
  <c r="F226" i="3" s="1"/>
  <c r="H226" i="3" s="1"/>
  <c r="I227" i="3"/>
  <c r="J227" i="3"/>
  <c r="E227" i="3" s="1"/>
  <c r="F227" i="3" s="1"/>
  <c r="H227" i="3" s="1"/>
  <c r="I228" i="3"/>
  <c r="J228" i="3"/>
  <c r="E228" i="3" s="1"/>
  <c r="F228" i="3" s="1"/>
  <c r="H228" i="3" s="1"/>
  <c r="E229" i="3"/>
  <c r="F229" i="3" s="1"/>
  <c r="H229" i="3" s="1"/>
  <c r="I229" i="3"/>
  <c r="J229" i="3"/>
  <c r="I230" i="3"/>
  <c r="J230" i="3"/>
  <c r="E230" i="3" s="1"/>
  <c r="F230" i="3" s="1"/>
  <c r="H230" i="3" s="1"/>
  <c r="I231" i="3"/>
  <c r="J231" i="3"/>
  <c r="E231" i="3" s="1"/>
  <c r="F231" i="3" s="1"/>
  <c r="H231" i="3" s="1"/>
  <c r="I232" i="3"/>
  <c r="J232" i="3"/>
  <c r="E232" i="3" s="1"/>
  <c r="F232" i="3" s="1"/>
  <c r="H232" i="3" s="1"/>
  <c r="I233" i="3"/>
  <c r="J233" i="3"/>
  <c r="E233" i="3" s="1"/>
  <c r="F233" i="3" s="1"/>
  <c r="H233" i="3" s="1"/>
  <c r="I234" i="3"/>
  <c r="J234" i="3"/>
  <c r="E234" i="3" s="1"/>
  <c r="F234" i="3" s="1"/>
  <c r="H234" i="3" s="1"/>
  <c r="I235" i="3"/>
  <c r="J235" i="3"/>
  <c r="E235" i="3" s="1"/>
  <c r="F235" i="3" s="1"/>
  <c r="H235" i="3" s="1"/>
  <c r="I236" i="3"/>
  <c r="J236" i="3"/>
  <c r="E236" i="3" s="1"/>
  <c r="F236" i="3" s="1"/>
  <c r="H236" i="3" s="1"/>
  <c r="I237" i="3"/>
  <c r="J237" i="3"/>
  <c r="E237" i="3" s="1"/>
  <c r="F237" i="3" s="1"/>
  <c r="H237" i="3" s="1"/>
  <c r="I238" i="3"/>
  <c r="J238" i="3"/>
  <c r="E238" i="3" s="1"/>
  <c r="F238" i="3" s="1"/>
  <c r="H238" i="3" s="1"/>
  <c r="I239" i="3"/>
  <c r="J239" i="3"/>
  <c r="E239" i="3" s="1"/>
  <c r="F239" i="3" s="1"/>
  <c r="H239" i="3" s="1"/>
  <c r="E240" i="3"/>
  <c r="F240" i="3" s="1"/>
  <c r="H240" i="3" s="1"/>
  <c r="I240" i="3"/>
  <c r="J240" i="3"/>
  <c r="I241" i="3"/>
  <c r="J241" i="3"/>
  <c r="E241" i="3" s="1"/>
  <c r="F241" i="3" s="1"/>
  <c r="H241" i="3" s="1"/>
  <c r="I242" i="3"/>
  <c r="J242" i="3"/>
  <c r="E242" i="3" s="1"/>
  <c r="F242" i="3" s="1"/>
  <c r="H242" i="3" s="1"/>
  <c r="I243" i="3"/>
  <c r="J243" i="3"/>
  <c r="E243" i="3" s="1"/>
  <c r="F243" i="3" s="1"/>
  <c r="H243" i="3" s="1"/>
  <c r="I244" i="3"/>
  <c r="J244" i="3"/>
  <c r="E244" i="3" s="1"/>
  <c r="F244" i="3" s="1"/>
  <c r="H244" i="3" s="1"/>
  <c r="I245" i="3"/>
  <c r="J245" i="3"/>
  <c r="E245" i="3" s="1"/>
  <c r="F245" i="3" s="1"/>
  <c r="H245" i="3" s="1"/>
  <c r="I246" i="3"/>
  <c r="J246" i="3"/>
  <c r="E246" i="3" s="1"/>
  <c r="F246" i="3" s="1"/>
  <c r="H246" i="3" s="1"/>
  <c r="I247" i="3"/>
  <c r="J247" i="3"/>
  <c r="E247" i="3" s="1"/>
  <c r="F247" i="3" s="1"/>
  <c r="H247" i="3" s="1"/>
  <c r="E248" i="3"/>
  <c r="F248" i="3" s="1"/>
  <c r="H248" i="3" s="1"/>
  <c r="I248" i="3"/>
  <c r="J248" i="3"/>
  <c r="I249" i="3"/>
  <c r="J249" i="3"/>
  <c r="E249" i="3" s="1"/>
  <c r="F249" i="3" s="1"/>
  <c r="H249" i="3" s="1"/>
  <c r="I250" i="3"/>
  <c r="J250" i="3"/>
  <c r="E250" i="3" s="1"/>
  <c r="F250" i="3" s="1"/>
  <c r="H250" i="3" s="1"/>
  <c r="I251" i="3"/>
  <c r="J251" i="3"/>
  <c r="E251" i="3" s="1"/>
  <c r="F251" i="3" s="1"/>
  <c r="H251" i="3" s="1"/>
  <c r="I252" i="3"/>
  <c r="J252" i="3"/>
  <c r="E252" i="3" s="1"/>
  <c r="F252" i="3" s="1"/>
  <c r="H252" i="3" s="1"/>
  <c r="I253" i="3"/>
  <c r="J253" i="3"/>
  <c r="E253" i="3" s="1"/>
  <c r="F253" i="3" s="1"/>
  <c r="H253" i="3" s="1"/>
  <c r="I254" i="3"/>
  <c r="J254" i="3"/>
  <c r="E254" i="3" s="1"/>
  <c r="F254" i="3" s="1"/>
  <c r="H254" i="3" s="1"/>
  <c r="I255" i="3"/>
  <c r="J255" i="3"/>
  <c r="E255" i="3" s="1"/>
  <c r="F255" i="3" s="1"/>
  <c r="H255" i="3" s="1"/>
  <c r="I256" i="3"/>
  <c r="J256" i="3"/>
  <c r="E256" i="3" s="1"/>
  <c r="F256" i="3" s="1"/>
  <c r="H256" i="3" s="1"/>
  <c r="I257" i="3"/>
  <c r="J257" i="3"/>
  <c r="E257" i="3" s="1"/>
  <c r="F257" i="3" s="1"/>
  <c r="H257" i="3" s="1"/>
  <c r="I258" i="3"/>
  <c r="J258" i="3"/>
  <c r="E258" i="3" s="1"/>
  <c r="F258" i="3" s="1"/>
  <c r="H258" i="3" s="1"/>
  <c r="I259" i="3"/>
  <c r="J259" i="3"/>
  <c r="E259" i="3" s="1"/>
  <c r="F259" i="3" s="1"/>
  <c r="H259" i="3" s="1"/>
  <c r="E260" i="3"/>
  <c r="F260" i="3" s="1"/>
  <c r="H260" i="3" s="1"/>
  <c r="I260" i="3"/>
  <c r="J260" i="3"/>
  <c r="I261" i="3"/>
  <c r="J261" i="3"/>
  <c r="E261" i="3" s="1"/>
  <c r="F261" i="3" s="1"/>
  <c r="H261" i="3" s="1"/>
  <c r="I262" i="3"/>
  <c r="J262" i="3"/>
  <c r="E262" i="3" s="1"/>
  <c r="F262" i="3" s="1"/>
  <c r="H262" i="3" s="1"/>
  <c r="I263" i="3"/>
  <c r="J263" i="3"/>
  <c r="E263" i="3" s="1"/>
  <c r="F263" i="3" s="1"/>
  <c r="H263" i="3" s="1"/>
  <c r="I264" i="3"/>
  <c r="J264" i="3"/>
  <c r="E264" i="3" s="1"/>
  <c r="F264" i="3" s="1"/>
  <c r="H264" i="3" s="1"/>
  <c r="I265" i="3"/>
  <c r="J265" i="3"/>
  <c r="E265" i="3" s="1"/>
  <c r="F265" i="3" s="1"/>
  <c r="H265" i="3" s="1"/>
  <c r="I266" i="3"/>
  <c r="J266" i="3"/>
  <c r="E266" i="3" s="1"/>
  <c r="F266" i="3" s="1"/>
  <c r="H266" i="3" s="1"/>
  <c r="I267" i="3"/>
  <c r="J267" i="3"/>
  <c r="E267" i="3" s="1"/>
  <c r="F267" i="3" s="1"/>
  <c r="H267" i="3" s="1"/>
  <c r="I268" i="3"/>
  <c r="J268" i="3"/>
  <c r="E268" i="3" s="1"/>
  <c r="F268" i="3" s="1"/>
  <c r="H268" i="3" s="1"/>
  <c r="I269" i="3"/>
  <c r="J269" i="3"/>
  <c r="E269" i="3" s="1"/>
  <c r="F269" i="3" s="1"/>
  <c r="H269" i="3" s="1"/>
  <c r="I270" i="3"/>
  <c r="J270" i="3"/>
  <c r="E270" i="3" s="1"/>
  <c r="F270" i="3" s="1"/>
  <c r="H270" i="3" s="1"/>
  <c r="E271" i="3"/>
  <c r="F271" i="3" s="1"/>
  <c r="H271" i="3" s="1"/>
  <c r="I271" i="3"/>
  <c r="J271" i="3"/>
  <c r="I272" i="3"/>
  <c r="J272" i="3"/>
  <c r="E272" i="3" s="1"/>
  <c r="F272" i="3" s="1"/>
  <c r="H272" i="3" s="1"/>
  <c r="I273" i="3"/>
  <c r="J273" i="3"/>
  <c r="E273" i="3" s="1"/>
  <c r="F273" i="3" s="1"/>
  <c r="H273" i="3" s="1"/>
  <c r="E274" i="3"/>
  <c r="F274" i="3" s="1"/>
  <c r="H274" i="3" s="1"/>
  <c r="I274" i="3"/>
  <c r="J274" i="3"/>
  <c r="H275" i="3"/>
  <c r="I275" i="3"/>
  <c r="J275" i="3"/>
  <c r="E275" i="3" s="1"/>
  <c r="F275" i="3" s="1"/>
  <c r="I276" i="3"/>
  <c r="J276" i="3"/>
  <c r="E276" i="3" s="1"/>
  <c r="F276" i="3" s="1"/>
  <c r="H276" i="3" s="1"/>
  <c r="E277" i="3"/>
  <c r="F277" i="3" s="1"/>
  <c r="H277" i="3" s="1"/>
  <c r="I277" i="3"/>
  <c r="J277" i="3"/>
  <c r="I278" i="3"/>
  <c r="J278" i="3"/>
  <c r="E278" i="3" s="1"/>
  <c r="F278" i="3" s="1"/>
  <c r="H278" i="3" s="1"/>
  <c r="I279" i="3"/>
  <c r="J279" i="3"/>
  <c r="E279" i="3" s="1"/>
  <c r="F279" i="3" s="1"/>
  <c r="H279" i="3" s="1"/>
  <c r="E280" i="3"/>
  <c r="F280" i="3"/>
  <c r="H280" i="3" s="1"/>
  <c r="I280" i="3"/>
  <c r="J280" i="3"/>
  <c r="I281" i="3"/>
  <c r="J281" i="3"/>
  <c r="E281" i="3" s="1"/>
  <c r="F281" i="3" s="1"/>
  <c r="H281" i="3" s="1"/>
  <c r="I282" i="3"/>
  <c r="J282" i="3"/>
  <c r="E282" i="3" s="1"/>
  <c r="F282" i="3" s="1"/>
  <c r="H282" i="3" s="1"/>
  <c r="I283" i="3"/>
  <c r="J283" i="3"/>
  <c r="E283" i="3" s="1"/>
  <c r="F283" i="3" s="1"/>
  <c r="H283" i="3" s="1"/>
  <c r="I284" i="3"/>
  <c r="J284" i="3"/>
  <c r="E284" i="3" s="1"/>
  <c r="F284" i="3" s="1"/>
  <c r="H284" i="3" s="1"/>
  <c r="I285" i="3"/>
  <c r="J285" i="3"/>
  <c r="E285" i="3" s="1"/>
  <c r="F285" i="3" s="1"/>
  <c r="H285" i="3" s="1"/>
  <c r="E286" i="3"/>
  <c r="F286" i="3" s="1"/>
  <c r="H286" i="3" s="1"/>
  <c r="I286" i="3"/>
  <c r="J286" i="3"/>
  <c r="I287" i="3"/>
  <c r="J287" i="3"/>
  <c r="E287" i="3" s="1"/>
  <c r="F287" i="3" s="1"/>
  <c r="H287" i="3" s="1"/>
  <c r="I288" i="3"/>
  <c r="J288" i="3"/>
  <c r="E288" i="3" s="1"/>
  <c r="F288" i="3" s="1"/>
  <c r="H288" i="3" s="1"/>
  <c r="I289" i="3"/>
  <c r="J289" i="3"/>
  <c r="E289" i="3" s="1"/>
  <c r="F289" i="3" s="1"/>
  <c r="H289" i="3" s="1"/>
  <c r="I290" i="3"/>
  <c r="J290" i="3"/>
  <c r="E290" i="3" s="1"/>
  <c r="F290" i="3" s="1"/>
  <c r="H290" i="3" s="1"/>
  <c r="I291" i="3"/>
  <c r="J291" i="3"/>
  <c r="E291" i="3" s="1"/>
  <c r="F291" i="3" s="1"/>
  <c r="H291" i="3" s="1"/>
  <c r="E292" i="3"/>
  <c r="F292" i="3"/>
  <c r="H292" i="3" s="1"/>
  <c r="I292" i="3"/>
  <c r="J292" i="3"/>
  <c r="I293" i="3"/>
  <c r="J293" i="3"/>
  <c r="E293" i="3" s="1"/>
  <c r="F293" i="3" s="1"/>
  <c r="H293" i="3" s="1"/>
  <c r="I294" i="3"/>
  <c r="J294" i="3"/>
  <c r="E294" i="3" s="1"/>
  <c r="F294" i="3" s="1"/>
  <c r="H294" i="3" s="1"/>
  <c r="I295" i="3"/>
  <c r="J295" i="3"/>
  <c r="E295" i="3" s="1"/>
  <c r="F295" i="3" s="1"/>
  <c r="H295" i="3" s="1"/>
  <c r="E296" i="3"/>
  <c r="F296" i="3" s="1"/>
  <c r="H296" i="3" s="1"/>
  <c r="I296" i="3"/>
  <c r="J296" i="3"/>
  <c r="I297" i="3"/>
  <c r="J297" i="3"/>
  <c r="E297" i="3" s="1"/>
  <c r="F297" i="3" s="1"/>
  <c r="H297" i="3" s="1"/>
  <c r="I298" i="3"/>
  <c r="J298" i="3"/>
  <c r="E298" i="3" s="1"/>
  <c r="F298" i="3" s="1"/>
  <c r="H298" i="3" s="1"/>
  <c r="I299" i="3"/>
  <c r="J299" i="3"/>
  <c r="E299" i="3" s="1"/>
  <c r="F299" i="3" s="1"/>
  <c r="H299" i="3" s="1"/>
  <c r="F300" i="3"/>
  <c r="H300" i="3" s="1"/>
  <c r="I300" i="3"/>
  <c r="J300" i="3"/>
  <c r="E300" i="3" s="1"/>
  <c r="E1" i="2"/>
  <c r="F1" i="5"/>
  <c r="D4" i="5"/>
  <c r="G4" i="5" s="1"/>
  <c r="E19" i="9" s="1"/>
  <c r="F4" i="5"/>
  <c r="D5" i="5"/>
  <c r="G5" i="5" s="1"/>
  <c r="E20" i="9" s="1"/>
  <c r="F5" i="5"/>
  <c r="D6" i="5"/>
  <c r="G6" i="5" s="1"/>
  <c r="E21" i="9" s="1"/>
  <c r="F6" i="5"/>
  <c r="D7" i="5"/>
  <c r="G7" i="5" s="1"/>
  <c r="F7" i="5"/>
  <c r="D19" i="9"/>
  <c r="D20" i="9"/>
  <c r="D21" i="9"/>
  <c r="D22" i="9"/>
  <c r="D31" i="9"/>
  <c r="E31" i="9" s="1"/>
  <c r="D32" i="9"/>
  <c r="E32" i="9" s="1"/>
  <c r="F32" i="9"/>
  <c r="D33" i="9"/>
  <c r="E33" i="9" s="1"/>
  <c r="F33" i="9"/>
  <c r="D34" i="9"/>
  <c r="E34" i="9" s="1"/>
  <c r="F34" i="9"/>
  <c r="D35" i="9"/>
  <c r="E35" i="9" s="1"/>
  <c r="F35" i="9"/>
  <c r="D36" i="9"/>
  <c r="E36" i="9" s="1"/>
  <c r="F36" i="9"/>
  <c r="D37" i="9"/>
  <c r="E37" i="9" s="1"/>
  <c r="F37" i="9"/>
  <c r="C64" i="9"/>
  <c r="I1" i="1"/>
  <c r="F4" i="8"/>
  <c r="F5" i="8"/>
  <c r="F6" i="8"/>
  <c r="F7" i="8"/>
  <c r="F8" i="8"/>
  <c r="F9" i="8"/>
  <c r="G13" i="7" l="1"/>
  <c r="D38" i="9"/>
  <c r="E22" i="9"/>
  <c r="G8" i="5"/>
  <c r="F10" i="8"/>
  <c r="F7" i="3"/>
  <c r="H7" i="3" s="1"/>
  <c r="F139" i="3"/>
  <c r="H139" i="3" s="1"/>
  <c r="F105" i="3"/>
  <c r="H105" i="3" s="1"/>
  <c r="F52" i="3"/>
  <c r="H52" i="3" s="1"/>
  <c r="F24" i="3"/>
  <c r="H24" i="3" s="1"/>
  <c r="F67" i="3"/>
  <c r="H67" i="3" s="1"/>
  <c r="F16" i="3"/>
  <c r="H16" i="3" s="1"/>
  <c r="F138" i="3"/>
  <c r="H138" i="3" s="1"/>
  <c r="F118" i="3"/>
  <c r="H118" i="3" s="1"/>
  <c r="F104" i="3"/>
  <c r="H104" i="3" s="1"/>
  <c r="F51" i="3"/>
  <c r="H51" i="3" s="1"/>
  <c r="F9" i="3"/>
  <c r="H9" i="3" s="1"/>
  <c r="F68" i="3"/>
  <c r="H68" i="3" s="1"/>
  <c r="F30" i="3"/>
  <c r="H30" i="3" s="1"/>
  <c r="F32" i="3"/>
  <c r="H32" i="3" s="1"/>
  <c r="F111" i="3"/>
  <c r="H111" i="3" s="1"/>
  <c r="F96" i="3"/>
  <c r="H96" i="3" s="1"/>
  <c r="F152" i="3"/>
  <c r="H152" i="3" s="1"/>
  <c r="F8" i="3"/>
  <c r="H8" i="3" s="1"/>
  <c r="F80" i="3"/>
  <c r="H80" i="3" s="1"/>
  <c r="F110" i="3"/>
  <c r="H110" i="3" s="1"/>
  <c r="F72" i="3"/>
  <c r="H72" i="3" s="1"/>
  <c r="F144" i="3"/>
  <c r="H144" i="3" s="1"/>
  <c r="F36" i="3"/>
  <c r="H36" i="3" s="1"/>
  <c r="F143" i="3"/>
  <c r="H143" i="3" s="1"/>
  <c r="F136" i="3"/>
  <c r="H136" i="3" s="1"/>
  <c r="F123" i="3"/>
  <c r="H123" i="3" s="1"/>
  <c r="F109" i="3"/>
  <c r="H109" i="3" s="1"/>
  <c r="F150" i="3"/>
  <c r="H150" i="3" s="1"/>
  <c r="F116" i="3"/>
  <c r="H116" i="3" s="1"/>
  <c r="F56" i="3"/>
  <c r="H56" i="3" s="1"/>
  <c r="F129" i="3"/>
  <c r="H129" i="3" s="1"/>
  <c r="F41" i="3"/>
  <c r="H41" i="3" s="1"/>
  <c r="F46" i="3"/>
  <c r="H46" i="3" s="1"/>
  <c r="F100" i="3"/>
  <c r="H100" i="3" s="1"/>
  <c r="F98" i="3"/>
  <c r="H98" i="3" s="1"/>
  <c r="F83" i="3"/>
  <c r="H83" i="3" s="1"/>
  <c r="F128" i="3"/>
  <c r="H128" i="3" s="1"/>
  <c r="F121" i="3"/>
  <c r="H121" i="3" s="1"/>
  <c r="F107" i="3"/>
  <c r="H107" i="3" s="1"/>
  <c r="F34" i="3"/>
  <c r="H34" i="3" s="1"/>
  <c r="F19" i="3"/>
  <c r="H19" i="3" s="1"/>
  <c r="F148" i="3"/>
  <c r="H148" i="3" s="1"/>
  <c r="F99" i="3"/>
  <c r="H99" i="3" s="1"/>
  <c r="F84" i="3"/>
  <c r="H84" i="3" s="1"/>
  <c r="F33" i="3"/>
  <c r="H33" i="3" s="1"/>
  <c r="F18" i="3"/>
  <c r="H18" i="3" s="1"/>
  <c r="F82" i="3"/>
  <c r="H82" i="3" s="1"/>
  <c r="F65" i="3"/>
  <c r="H65" i="3" s="1"/>
  <c r="F70" i="3"/>
  <c r="H70" i="3" s="1"/>
  <c r="F49" i="3"/>
  <c r="H49" i="3" s="1"/>
  <c r="F145" i="3"/>
  <c r="H145" i="3" s="1"/>
  <c r="F126" i="3"/>
  <c r="H126" i="3" s="1"/>
  <c r="F102" i="3"/>
  <c r="H102" i="3" s="1"/>
  <c r="F81" i="3"/>
  <c r="H81" i="3" s="1"/>
  <c r="F14" i="3"/>
  <c r="H14" i="3" s="1"/>
  <c r="F86" i="3"/>
  <c r="H86" i="3" s="1"/>
  <c r="F69" i="3"/>
  <c r="H69" i="3" s="1"/>
  <c r="F53" i="3"/>
  <c r="H53" i="3" s="1"/>
  <c r="F101" i="3"/>
  <c r="H101" i="3" s="1"/>
  <c r="F130" i="3"/>
  <c r="H130" i="3" s="1"/>
  <c r="F85" i="3"/>
  <c r="H85" i="3" s="1"/>
  <c r="F74" i="3"/>
  <c r="H74" i="3" s="1"/>
  <c r="F57" i="3"/>
  <c r="H57" i="3" s="1"/>
  <c r="F22" i="3"/>
  <c r="H22" i="3" s="1"/>
  <c r="F114" i="3"/>
  <c r="H114" i="3" s="1"/>
  <c r="F90" i="3"/>
  <c r="H90" i="3" s="1"/>
  <c r="F73" i="3"/>
  <c r="H73" i="3" s="1"/>
  <c r="F17" i="3"/>
  <c r="H17" i="3" s="1"/>
  <c r="F113" i="3"/>
  <c r="H113" i="3" s="1"/>
  <c r="F89" i="3"/>
  <c r="H89" i="3" s="1"/>
  <c r="F62" i="3"/>
  <c r="H62" i="3" s="1"/>
  <c r="F78" i="3"/>
  <c r="H78" i="3" s="1"/>
  <c r="F6" i="3"/>
  <c r="I6" i="3"/>
  <c r="D11" i="9" s="1"/>
  <c r="F133" i="3"/>
  <c r="H133" i="3" s="1"/>
  <c r="F61" i="3"/>
  <c r="H61" i="3" s="1"/>
  <c r="F94" i="3"/>
  <c r="H94" i="3" s="1"/>
  <c r="F77" i="3"/>
  <c r="H77" i="3" s="1"/>
  <c r="F66" i="3"/>
  <c r="H66" i="3" s="1"/>
  <c r="F45" i="3"/>
  <c r="H45" i="3" s="1"/>
  <c r="F25" i="3"/>
  <c r="H25" i="3" s="1"/>
  <c r="F122" i="3"/>
  <c r="H122" i="3" s="1"/>
  <c r="F93" i="3"/>
  <c r="H93" i="3" s="1"/>
  <c r="F37" i="3"/>
  <c r="H37" i="3" s="1"/>
  <c r="F29" i="3"/>
  <c r="H29" i="3" s="1"/>
  <c r="F140" i="3"/>
  <c r="H140" i="3" s="1"/>
  <c r="F28" i="3"/>
  <c r="H28" i="3" s="1"/>
  <c r="E13" i="9"/>
  <c r="F21" i="3"/>
  <c r="H21" i="3" s="1"/>
  <c r="H11" i="6"/>
  <c r="I5" i="3" l="1"/>
  <c r="I4" i="3" s="1"/>
  <c r="H6" i="3"/>
  <c r="E11" i="9" l="1"/>
</calcChain>
</file>

<file path=xl/sharedStrings.xml><?xml version="1.0" encoding="utf-8"?>
<sst xmlns="http://schemas.openxmlformats.org/spreadsheetml/2006/main" count="548" uniqueCount="169">
  <si>
    <t>INSTRUCCIONES</t>
  </si>
  <si>
    <r>
      <t xml:space="preserve">2. COMIENCE POR PINCHAR EN LA PESTAÑA </t>
    </r>
    <r>
      <rPr>
        <b/>
        <sz val="11"/>
        <color indexed="8"/>
        <rFont val="Century Gothic"/>
        <family val="2"/>
      </rPr>
      <t>FILIACION</t>
    </r>
    <r>
      <rPr>
        <sz val="11"/>
        <color indexed="58"/>
        <rFont val="Century Gothic"/>
        <family val="1"/>
      </rPr>
      <t xml:space="preserve"> E INTRODUZCA SUS DATOS PERSONALES Y LA ESPECIALIDAD Y NUMERO DE LA PLAZA A LA QUE OPTA.</t>
    </r>
  </si>
  <si>
    <t>DATOS DE FILIACION</t>
  </si>
  <si>
    <t>Apellidos, Nombre</t>
  </si>
  <si>
    <t>NIF</t>
  </si>
  <si>
    <t>ESPECIALIDAD</t>
  </si>
  <si>
    <t>CENTRO SANITARIO</t>
  </si>
  <si>
    <t>TOTAL MERITOS ASISTENCIALES</t>
  </si>
  <si>
    <t>TOTAL MERITOS ACADEMICOS</t>
  </si>
  <si>
    <t>TOTAL</t>
  </si>
  <si>
    <t>Antigüedad en plaza asistencial de la especialidad de la plaza a la que se aspira (excluído periodo MIR o formativo)</t>
  </si>
  <si>
    <t>1.1 Antigüedad en plaza asistencial de la especialidad de la plaza a la que se aspira</t>
  </si>
  <si>
    <t>CONTRATO DE SERVICIOS PRESTADOS</t>
  </si>
  <si>
    <t>FECHA INICIO</t>
  </si>
  <si>
    <t>FECHA FINAL</t>
  </si>
  <si>
    <t>NUMERO DE DIAS</t>
  </si>
  <si>
    <t>Nº MESES</t>
  </si>
  <si>
    <t>NUMERO DE PAGINA DOCUMENTO O CERTIFICADO</t>
  </si>
  <si>
    <t>SUBTOTAL</t>
  </si>
  <si>
    <t>Columna1</t>
  </si>
  <si>
    <t>NO INCLUIR COMO ACTIVIDAD ASISTENCIAL  EL PERIODO  MIR</t>
  </si>
  <si>
    <t>EJEMPLO</t>
  </si>
  <si>
    <t>HOSPITAL CLINICO UNIVERSITARIO LOZANO BLESA DE ZARAGOZA</t>
  </si>
  <si>
    <t>Antigüedad en puestos directivos o de gestión del SALUD</t>
  </si>
  <si>
    <t>1.2 Antigüedad en Puestos Directivos o de Gestión del SALUD</t>
  </si>
  <si>
    <t>Tipo de puesto en HOSPITAL CLINICO UNIVERSITARIO LOZANO BLESA DE ZARAGOZA</t>
  </si>
  <si>
    <t>Tipo de puesto / CENTRO SANITARIO</t>
  </si>
  <si>
    <t>2 Formación Académica máx. 10 ptos</t>
  </si>
  <si>
    <t>NÚMERO</t>
  </si>
  <si>
    <t>VALOR</t>
  </si>
  <si>
    <t>NUMERO DE PÁGINA</t>
  </si>
  <si>
    <t>TESIS DOCTORAL APTO-APROBADO</t>
  </si>
  <si>
    <t>TESIS DOCTORAL SOBRESALIENTE</t>
  </si>
  <si>
    <t>TESIS DOCTORAL CUM LAUDE</t>
  </si>
  <si>
    <t>PREMIO EXTRAORDINARIO DE DOCTORADO</t>
  </si>
  <si>
    <t>subtotal</t>
  </si>
  <si>
    <t>ACTIVIDAD DOCENTE REALIZADA                (Seleccione de la lista desplegable. Utilice tantos registros como certificados o documentos acreditativos aportados)</t>
  </si>
  <si>
    <t>SUBTOTAL ACTIVIDAD DOCENTE 3.1</t>
  </si>
  <si>
    <t>Profesor Asociado *TP4</t>
  </si>
  <si>
    <t>Profesor Asociado *TP6</t>
  </si>
  <si>
    <t>PUNTUACION</t>
  </si>
  <si>
    <t xml:space="preserve">Nº MERITOS </t>
  </si>
  <si>
    <t>NÚMERO DE PÁGINA</t>
  </si>
  <si>
    <t>Columna2</t>
  </si>
  <si>
    <t>Columna3</t>
  </si>
  <si>
    <t>Dirección de Tesis Doctoral</t>
  </si>
  <si>
    <t>Acreditación ANECA/ACPUA a Profesor Contratado Doctor</t>
  </si>
  <si>
    <t>4 ACTIVIDAD INVESTIGADORA (Máximo 30 puntos)</t>
  </si>
  <si>
    <t>Nº</t>
  </si>
  <si>
    <t>Valor</t>
  </si>
  <si>
    <t>Nº docum./pág.</t>
  </si>
  <si>
    <t>4.1 Pubmed sin IF en/JCR/SJR 1º o último autor</t>
  </si>
  <si>
    <t>4.1 Pubmed sin IF en/JCR/SJR resto autores</t>
  </si>
  <si>
    <t>4.2 Pubmed con IF en/JCR/SJR en cuartil Q3 ó Q4 1º o último autor</t>
  </si>
  <si>
    <t>4.2 Pubmed con IF en/JCR/SJR en cuartil Q3 ó Q4 resto autores</t>
  </si>
  <si>
    <t>4.3 Pubmed con IF en/JCR/SJR en cuartil Q1 ó Q2 1º o último autor</t>
  </si>
  <si>
    <t>4.3 Pubmed con IF en/JCR/SJR en cuartil Q1 ó Q2 resto autores</t>
  </si>
  <si>
    <t>ANEXO IV</t>
  </si>
  <si>
    <t xml:space="preserve">PROFESORES ASOCIADOS EN CIENCIAS DE LA SALUD </t>
  </si>
  <si>
    <t>(Áreas/Especialidades médicas)</t>
  </si>
  <si>
    <t>MODELO DE CURRÍCULO</t>
  </si>
  <si>
    <t>0. Datos Personales</t>
  </si>
  <si>
    <t>DNI</t>
  </si>
  <si>
    <t>1. Experiencia y otros méritos profesionales. Actividad asistencial. (máximo 30 puntos)</t>
  </si>
  <si>
    <t>Obligatoria autovaloración</t>
  </si>
  <si>
    <t>Nº docum. /pág.</t>
  </si>
  <si>
    <t>1.1. Antigüedad en plaza asistencial de la especialidad de la plaza a la que se aspira (excluido periodo MIR o formativo).</t>
  </si>
  <si>
    <t>0,085 puntos por mes</t>
  </si>
  <si>
    <t>1,2 Antigüedad en puestos o de gestión del SALUD</t>
  </si>
  <si>
    <t>Subtotal</t>
  </si>
  <si>
    <t xml:space="preserve">2. Formación académica (máximo 10 puntos) </t>
  </si>
  <si>
    <t>Nº Doc</t>
  </si>
  <si>
    <t xml:space="preserve">2.1.Tesis Doctoral:
         </t>
  </si>
  <si>
    <t xml:space="preserve">Apto o Aprobado </t>
  </si>
  <si>
    <t xml:space="preserve">4 puntos          </t>
  </si>
  <si>
    <t>Sobresaliente</t>
  </si>
  <si>
    <t xml:space="preserve">7 puntos         </t>
  </si>
  <si>
    <t>“Cum Laude”</t>
  </si>
  <si>
    <t xml:space="preserve">8 puntos         </t>
  </si>
  <si>
    <t xml:space="preserve"> Premio extraordinario</t>
  </si>
  <si>
    <t xml:space="preserve">10 puntos </t>
  </si>
  <si>
    <t>(Los apartados anteriores son excluyentes)</t>
  </si>
  <si>
    <t>3. Docencia (máximo 30 puntos)</t>
  </si>
  <si>
    <t>3.1 Profesor Asociado *TP3, ó Profesor Asociado en Ciencias de la Salud.</t>
  </si>
  <si>
    <t>0,085 puntos/mes</t>
  </si>
  <si>
    <t>0,10 puntos/mes</t>
  </si>
  <si>
    <t>Profesor Asociado *TP6.</t>
  </si>
  <si>
    <t>0,125 puntos/mes</t>
  </si>
  <si>
    <t>*TP= Tiempo parcial y el nº horas docencia semanales</t>
  </si>
  <si>
    <t>3.2 Dirección de Tesis Doctoral</t>
  </si>
  <si>
    <t>1,00 puntos/Tesis</t>
  </si>
  <si>
    <t>3.3 Dirección de Trabajo Fin de Grado o Trabajo Fin de Máster (oficial)</t>
  </si>
  <si>
    <t>0,30 puntos/Trabajo</t>
  </si>
  <si>
    <t>3.4 Participación en ECOE</t>
  </si>
  <si>
    <t>0,1 puntos/10 horas acreditadas</t>
  </si>
  <si>
    <t>3.5 Encuestas de evaluación con calificación de positiva o positiva destacada</t>
  </si>
  <si>
    <t>0,5 puntos / encuesta/ curso académico</t>
  </si>
  <si>
    <r>
      <t>3.6 Otros méritos específicos: Colaborador Extraordinario con nombramiento (</t>
    </r>
    <r>
      <rPr>
        <b/>
        <sz val="7"/>
        <color indexed="58"/>
        <rFont val="Century Gothic"/>
        <family val="1"/>
      </rPr>
      <t>por contribución acreditada a la docencia en los términos del art. 5 del reglamento)</t>
    </r>
  </si>
  <si>
    <t>0,5 puntos /curso académico</t>
  </si>
  <si>
    <t>3.7 Tutor de MIR acreditado con nombramiento y con residente a su cargo.</t>
  </si>
  <si>
    <t>0,5 puntos /año acreditado</t>
  </si>
  <si>
    <t>3.8 Acreditación por ANECA/ACPUA a profesor Contratado Doctor</t>
  </si>
  <si>
    <t>3 puntos</t>
  </si>
  <si>
    <t>4. Actividad Investigadora (máximo 30 puntos)</t>
  </si>
  <si>
    <t>Nº Docum. /pág.</t>
  </si>
  <si>
    <t xml:space="preserve">Publicaciones en revistas incluidas en PubMed o Con factor de Impacto (FI) valorado por el JCR del ISI web of Knowledge.                                                                                                                      Únicamente publicaciones de los 10 últimos años.                                                                                                                                 No se valorarán cartas ni abstracts a congresos </t>
  </si>
  <si>
    <t>4.1. PubMed Sin IF en /JCR/SJR</t>
  </si>
  <si>
    <t>4,2 PubMed/JCR/SJR con IF en cuartil Q3 ó Q4.</t>
  </si>
  <si>
    <t>4.3. Pubmed/JCR/SJR con IF en cuartil Q1 ó Q2</t>
  </si>
  <si>
    <t>Los méritos presentados y enumerados son los únicos alegados por el concursante para su valoración y declara que son ciertos los datos que figuran en este currículo; asimismo declara que la autovaloración se ajusta al baremo aplicable en relación con la veracidad de los méritos presentados; asumiendo en caso contrario las responsabilidades que pudieran derivarse de las inexactitudes que consten en el mismo, incluso la posibilidad de su ser excluido del concurso en caso de falsedad.</t>
  </si>
  <si>
    <t>En Zaragoza a</t>
  </si>
  <si>
    <t>Firmado</t>
  </si>
  <si>
    <t xml:space="preserve">0,5 puntos         </t>
  </si>
  <si>
    <t xml:space="preserve">1 punto             </t>
  </si>
  <si>
    <t>2 puntos</t>
  </si>
  <si>
    <t>Puntuación total apartados 1,2,3 y 4</t>
  </si>
  <si>
    <t>FECHA INICIO (DD/MM/AAAA)</t>
  </si>
  <si>
    <t>Profesor Asociado *TP3, ó Profesor Asociado en Ciencias de la Salud.</t>
  </si>
  <si>
    <t>Dirección de TFG-TFM (Indicar Número de Trabajos)</t>
  </si>
  <si>
    <t>Dirección de Tesis Doctoral (indicar número de tesis)</t>
  </si>
  <si>
    <t>Participación en ECOE-10 horas (Indicar 1 participación cada 10h)</t>
  </si>
  <si>
    <t>Evaluación positiva o positiva destacada (indicar número total de encuestas= Nº de encuestas por el número de cursos académicos)</t>
  </si>
  <si>
    <t>Colaborador Extraordinario (Indicar el número de cursos académicos)</t>
  </si>
  <si>
    <t>Tutor MIR acreditado y con residente a su cargo (Indicar el numero de años)</t>
  </si>
  <si>
    <t xml:space="preserve">TESIS DOCTORAL </t>
  </si>
  <si>
    <t>Subtotal Profesor Asociado *TP3, ó Profesor Asociado en Ciencias de la Salud.</t>
  </si>
  <si>
    <t>Subtotal Profesor Asociado*TP4</t>
  </si>
  <si>
    <t>Subtotal Profesor Asociado *TP3</t>
  </si>
  <si>
    <t>total meses</t>
  </si>
  <si>
    <t>TOTAL MESES</t>
  </si>
  <si>
    <t>NÚMERO DE PLAZA A LA QUE OPTA</t>
  </si>
  <si>
    <r>
      <t xml:space="preserve">3. TENGA A MANO EL PDF CON LA DOCUMENTACION QUE HA PRESENTADO. FIJESE BIEN EN EL NUMERO DE DOCUMENTO </t>
    </r>
    <r>
      <rPr>
        <b/>
        <sz val="10"/>
        <rFont val="Arial"/>
        <family val="2"/>
      </rPr>
      <t>(LOS DOCUMENTOS QUE APORTE TIENEN QUE ESTAR NUMERADO EN EL ANGULO SUPERIOR DERECHO)</t>
    </r>
  </si>
  <si>
    <r>
      <t xml:space="preserve">4. PINCHE EN LA PESTAÑA </t>
    </r>
    <r>
      <rPr>
        <b/>
        <sz val="10"/>
        <rFont val="Arial"/>
        <family val="2"/>
      </rPr>
      <t>EXP. PROFESIONAL</t>
    </r>
    <r>
      <rPr>
        <b/>
        <sz val="11"/>
        <color indexed="8"/>
        <rFont val="Century Gothic"/>
        <family val="2"/>
      </rPr>
      <t xml:space="preserve"> </t>
    </r>
    <r>
      <rPr>
        <sz val="11"/>
        <color indexed="58"/>
        <rFont val="Century Gothic"/>
        <family val="1"/>
      </rPr>
      <t xml:space="preserve">E INTRODUZCA </t>
    </r>
    <r>
      <rPr>
        <b/>
        <sz val="11"/>
        <color indexed="58"/>
        <rFont val="Century Gothic"/>
        <family val="2"/>
      </rPr>
      <t>SÓLO LAS FECHAS DE INICIO Y FIN DE CADA CERTIFICADO DE SERVICIOS PRESTADOS</t>
    </r>
    <r>
      <rPr>
        <sz val="11"/>
        <color indexed="58"/>
        <rFont val="Century Gothic"/>
        <family val="1"/>
      </rPr>
      <t xml:space="preserve"> QUE APORTE,</t>
    </r>
    <r>
      <rPr>
        <b/>
        <sz val="11"/>
        <color indexed="58"/>
        <rFont val="Century Gothic"/>
        <family val="2"/>
      </rPr>
      <t xml:space="preserve"> INDICANDO EL NUMERO DE LA PAGINA</t>
    </r>
    <r>
      <rPr>
        <sz val="11"/>
        <color indexed="58"/>
        <rFont val="Century Gothic"/>
        <family val="1"/>
      </rPr>
      <t xml:space="preserve"> DONDE SE ENCUENTRE EL DOCUMENTO ACREDITATIVO DE DICHO CONTRATO. UTILICE TANTOS REGISTROS COMO CERTIFICADOS APORTE. </t>
    </r>
    <r>
      <rPr>
        <b/>
        <sz val="11"/>
        <color indexed="58"/>
        <rFont val="Century Gothic"/>
        <family val="2"/>
      </rPr>
      <t xml:space="preserve"> LO MISMO DEBE HACER EN LA PESTAÑA DIRECTIVO O GESTIÓN</t>
    </r>
    <r>
      <rPr>
        <sz val="11"/>
        <color indexed="58"/>
        <rFont val="Century Gothic"/>
        <family val="1"/>
      </rPr>
      <t xml:space="preserve"> SI HA OCUPADO PUESTOS DE ESE TIPO</t>
    </r>
  </si>
  <si>
    <r>
      <t>5. PINCHE EN LA PESTAÑA</t>
    </r>
    <r>
      <rPr>
        <b/>
        <sz val="10"/>
        <rFont val="Arial"/>
        <family val="2"/>
      </rPr>
      <t xml:space="preserve"> FORM. ACAD</t>
    </r>
    <r>
      <rPr>
        <sz val="10"/>
        <rFont val="Arial"/>
        <family val="2"/>
      </rPr>
      <t>.</t>
    </r>
    <r>
      <rPr>
        <sz val="11"/>
        <color indexed="58"/>
        <rFont val="Century Gothic"/>
        <family val="1"/>
      </rPr>
      <t>E INDIQUE DONDE CORRESPONDA SU</t>
    </r>
    <r>
      <rPr>
        <b/>
        <sz val="11"/>
        <color indexed="58"/>
        <rFont val="Century Gothic"/>
        <family val="2"/>
      </rPr>
      <t xml:space="preserve"> TESIS DOCTORAL NUMERÁNDOLA COMO MÉRITO E  INDICANDO EL NUMERO DE DOCUMENTO</t>
    </r>
    <r>
      <rPr>
        <sz val="11"/>
        <color indexed="58"/>
        <rFont val="Century Gothic"/>
        <family val="1"/>
      </rPr>
      <t xml:space="preserve"> DONDE SE ENCUENTRE LA ACREDITACION DEL MERITO.</t>
    </r>
  </si>
  <si>
    <r>
      <t xml:space="preserve">7. EN LA PESTAÑA </t>
    </r>
    <r>
      <rPr>
        <b/>
        <sz val="11"/>
        <color indexed="8"/>
        <rFont val="Century Gothic"/>
        <family val="2"/>
      </rPr>
      <t xml:space="preserve">INVESTIGACION. INDIQUE EL NÚMERO DE DOCUMENTOS QUE APORTA QUE CORRESPONDAN CON CADA UNA DE LAS CLASIFICACIONES </t>
    </r>
    <r>
      <rPr>
        <sz val="11"/>
        <color indexed="8"/>
        <rFont val="Century Gothic"/>
        <family val="2"/>
      </rPr>
      <t xml:space="preserve"> E INDIQUE EL NÚMERO DE DOCUMENTO EN EL QUE SE ENCUENTRAN</t>
    </r>
  </si>
  <si>
    <r>
      <t xml:space="preserve">1. CUMPLIMENTE UNICAMENTE LAS CASILLAS EN </t>
    </r>
    <r>
      <rPr>
        <b/>
        <sz val="11"/>
        <rFont val="Century Gothic"/>
        <family val="2"/>
      </rPr>
      <t>BLANCO</t>
    </r>
    <r>
      <rPr>
        <b/>
        <sz val="11"/>
        <color indexed="57"/>
        <rFont val="Century Gothic"/>
        <family val="2"/>
      </rPr>
      <t>.</t>
    </r>
    <r>
      <rPr>
        <sz val="11"/>
        <color indexed="58"/>
        <rFont val="Century Gothic"/>
        <family val="1"/>
      </rPr>
      <t xml:space="preserve"> LAS CASILLAS EN </t>
    </r>
    <r>
      <rPr>
        <b/>
        <sz val="11"/>
        <color indexed="51"/>
        <rFont val="Century Gothic"/>
        <family val="2"/>
      </rPr>
      <t>AMARILLO</t>
    </r>
    <r>
      <rPr>
        <b/>
        <sz val="11"/>
        <color indexed="13"/>
        <rFont val="Century Gothic"/>
        <family val="2"/>
      </rPr>
      <t xml:space="preserve"> </t>
    </r>
    <r>
      <rPr>
        <sz val="11"/>
        <color indexed="58"/>
        <rFont val="Century Gothic"/>
        <family val="1"/>
      </rPr>
      <t>SON SIMPLEMENTE EJEMPLOS. LAS CASILLAS EN ROJO ESTÁN BLOQUEADAS.</t>
    </r>
  </si>
  <si>
    <r>
      <t xml:space="preserve">6. PINCHE AHORA EN LAS PESTAÑAS DE </t>
    </r>
    <r>
      <rPr>
        <b/>
        <sz val="11"/>
        <color indexed="8"/>
        <rFont val="Century Gothic"/>
        <family val="2"/>
      </rPr>
      <t>DOCENCIA</t>
    </r>
    <r>
      <rPr>
        <sz val="11"/>
        <color indexed="58"/>
        <rFont val="Century Gothic"/>
        <family val="1"/>
      </rPr>
      <t xml:space="preserve"> E INDIQUE CADA UNO DE LOS MERITOS QUE QUIERE APORTAR CON EL NUMERO DE DOCUMENTO DONDE SE ENCUENTRE LA ACREDITACION DE DICHO MERITO. UTILICE TANTOS REGISTROS COMO PRECISE.</t>
    </r>
  </si>
  <si>
    <t>1º o último      Resto              Autor           Autores</t>
  </si>
  <si>
    <t>ACTIVIDAD DOCENTE 3.2 a 3.7</t>
  </si>
  <si>
    <t xml:space="preserve">ACTIVIDAD DOCENTE 3.1 </t>
  </si>
  <si>
    <t>NOTAS GENERALES</t>
  </si>
  <si>
    <r>
      <t>1.</t>
    </r>
    <r>
      <rPr>
        <sz val="7"/>
        <rFont val="Times New Roman"/>
        <family val="1"/>
      </rPr>
      <t xml:space="preserve">     </t>
    </r>
    <r>
      <rPr>
        <sz val="9.5"/>
        <rFont val="Arial"/>
        <family val="2"/>
      </rPr>
      <t>Todos los méritos alegados estarán debidamente justificados.</t>
    </r>
  </si>
  <si>
    <r>
      <t>2.</t>
    </r>
    <r>
      <rPr>
        <sz val="7"/>
        <rFont val="Times New Roman"/>
        <family val="1"/>
      </rPr>
      <t xml:space="preserve">     </t>
    </r>
    <r>
      <rPr>
        <sz val="9.5"/>
        <rFont val="Arial"/>
        <family val="2"/>
      </rPr>
      <t>Los documentos justificativos de cada mérito se numerarán correlativamente.</t>
    </r>
  </si>
  <si>
    <r>
      <t>3.</t>
    </r>
    <r>
      <rPr>
        <sz val="7"/>
        <rFont val="Times New Roman"/>
        <family val="1"/>
      </rPr>
      <t xml:space="preserve">     </t>
    </r>
    <r>
      <rPr>
        <sz val="9.5"/>
        <rFont val="Arial"/>
        <family val="2"/>
      </rPr>
      <t>Es obligatorio rellenar y entregar este autobaremo debidamente cumplimentado junto a los justificantes de los méritos acreditados</t>
    </r>
  </si>
  <si>
    <t>CUMPLIMENTACIÓN DEL CURRÍCULO</t>
  </si>
  <si>
    <r>
      <t>§</t>
    </r>
    <r>
      <rPr>
        <sz val="7"/>
        <rFont val="Times New Roman"/>
        <family val="1"/>
      </rPr>
      <t xml:space="preserve">  </t>
    </r>
    <r>
      <rPr>
        <b/>
        <sz val="9.5"/>
        <rFont val="Arial"/>
        <family val="2"/>
      </rPr>
      <t>Nº Doc.</t>
    </r>
  </si>
  <si>
    <t>Consigne el número correspondiente al documento justificativo del mérito. Si el documento justificativo aportado se refiere a varios méritos, repita el número en las casillas correspondientes a cada uno de ellos.</t>
  </si>
  <si>
    <t>NOTAS ACLARATORIAS</t>
  </si>
  <si>
    <t>Según la Normativa vigente de la Universidad de Zaragoza, aquellos candidatos acreditados por ANECA para profesor Titular o Catedrático, tienen preferencia en el acceso a la plaza sobre el resto de candidatos.</t>
  </si>
  <si>
    <t>1.1 Antigüedad en plaza asistencial de la especialidad de la plaza a la que se aspira.</t>
  </si>
  <si>
    <t>Se considerará como Actividad asistencial valorable, cualquier experiencia profesional realizada como MEDICO/FACULTATIVO en CENTROS ASISTENCIALES PÚBLICOS DE ESPAÑA (HOSPITALES, CENTROS</t>
  </si>
  <si>
    <t>DE SALUD, ETC.) a excepción de los ejercidos como PERIODO DE FORMACIÓN (MIR O SIMILAR).</t>
  </si>
  <si>
    <t>Por ejemplo, para una plaza de Urgencias, se valorará como experiencia profesional los meses ejercidos como Facultativo del servicio de Urgencias, Médico de Familia en Centros de Salud, Facultativo Especialista de Medicina Interna, etc.</t>
  </si>
  <si>
    <t>Por ejemplo, para una Plaza de Medicina Interna, se valorará como experiencia profesional los meses ejercidos como Facultativo del servicio de Urgencias, Médico de Familia en Centros de Salud, Facultativo Especialista de Medicina Interna, etc.</t>
  </si>
  <si>
    <t>En NINGUN CASO se valorará como experiencia profesional los meses ejercidos como PERIODO DE FORMACIÓN (MIR O SIMILAR), NI TAMPOCO LOS EJERCIDOS COMO SANITARIO NO MÉDICO (DUE,</t>
  </si>
  <si>
    <t>MATRONA, FISIOTERAPEUTA, ETC.), los servicios prestados en la Sanidad Privada o fuera del territorio nacional.</t>
  </si>
  <si>
    <t>3.- Docencia.</t>
  </si>
  <si>
    <r>
      <t>3.1</t>
    </r>
    <r>
      <rPr>
        <sz val="7"/>
        <rFont val="Times New Roman"/>
        <family val="1"/>
      </rPr>
      <t xml:space="preserve">   </t>
    </r>
    <r>
      <rPr>
        <sz val="9"/>
        <rFont val="Arial"/>
        <family val="2"/>
      </rPr>
      <t>Profesor Asociado</t>
    </r>
  </si>
  <si>
    <t>Sólo se aceptará CERTIFICADO OFICIAL emitido por la Universidad. Indicar la fecha de inicio y final del contrato emitido por la Universidad.</t>
  </si>
  <si>
    <t>Si el Certificado indica “Durante x cursos académicos”, incluir como fecha de inicio el 01-09 del curso inicial y fecha final el 30-08 del curso final.</t>
  </si>
  <si>
    <r>
      <t>3.2</t>
    </r>
    <r>
      <rPr>
        <sz val="7"/>
        <rFont val="Times New Roman"/>
        <family val="1"/>
      </rPr>
      <t xml:space="preserve">    </t>
    </r>
    <r>
      <rPr>
        <sz val="9"/>
        <rFont val="Arial"/>
        <family val="2"/>
      </rPr>
      <t>Dirección de Tesis Doctoral. Sólo se aceptará CERTIFICADO OFICIAL emitido por la Universidad o Secretaría de la Facultad de Medicina.</t>
    </r>
  </si>
  <si>
    <t>3.3. Dirección de Trabajo Fin de Grado o Trabajo Fin de Máster (oficial). Sólo se aceptará CERTIFICADO OFICIAL emitido por la Universidad o Secretaría de la Facultad de Medicina.</t>
  </si>
  <si>
    <r>
      <t>3.4</t>
    </r>
    <r>
      <rPr>
        <sz val="7"/>
        <rFont val="Times New Roman"/>
        <family val="1"/>
      </rPr>
      <t xml:space="preserve">    </t>
    </r>
    <r>
      <rPr>
        <sz val="9"/>
        <rFont val="Arial"/>
        <family val="2"/>
      </rPr>
      <t>Participación en ECOE (Evaluación Clínica Objetiva Estructurada). Sólo se aceptará CERTIFICADO OFICIAL emitido por la Universidad o Secretaría de la Facultad de Medicina.</t>
    </r>
  </si>
  <si>
    <r>
      <t>3.5</t>
    </r>
    <r>
      <rPr>
        <sz val="7"/>
        <rFont val="Times New Roman"/>
        <family val="1"/>
      </rPr>
      <t xml:space="preserve">   </t>
    </r>
    <r>
      <rPr>
        <sz val="9"/>
        <rFont val="Arial"/>
        <family val="2"/>
      </rPr>
      <t>Encuestas de evaluación con calificación de positiva o positiva destacada. Sólo se aceptará CERTIFICADO OFICIAL emitido por la Universidad o Secretaría de la Facultad de Medicina.</t>
    </r>
  </si>
  <si>
    <r>
      <t>3.6</t>
    </r>
    <r>
      <rPr>
        <sz val="7"/>
        <rFont val="Times New Roman"/>
        <family val="1"/>
      </rPr>
      <t xml:space="preserve">   </t>
    </r>
    <r>
      <rPr>
        <sz val="9"/>
        <rFont val="Arial"/>
        <family val="2"/>
      </rPr>
      <t>Otros méritos específicos: Colaborador Extraordinario con nombramiento. Sólo se aceptará CERTIFICADO OFICIAL emitido por la Universidad o Secretaría del Departamento correspondiente.</t>
    </r>
  </si>
  <si>
    <r>
      <t>3.7</t>
    </r>
    <r>
      <rPr>
        <sz val="7"/>
        <rFont val="Times New Roman"/>
        <family val="1"/>
      </rPr>
      <t xml:space="preserve">   </t>
    </r>
    <r>
      <rPr>
        <sz val="9"/>
        <rFont val="Arial"/>
        <family val="2"/>
      </rPr>
      <t>Tutor MIR acreditado y con residente a su cargo. Sólo se aceptará CERTIFICADO OFICIAL emitido por la UNIDAD DOCENTE del SALUD.</t>
    </r>
  </si>
  <si>
    <t>Indicar el número total de publicaciones en cada una de las clasificaciones anteriores</t>
  </si>
  <si>
    <r>
      <t xml:space="preserve">Indique el Número </t>
    </r>
    <r>
      <rPr>
        <b/>
        <u/>
        <sz val="10"/>
        <color rgb="FF00B0F0"/>
        <rFont val="Arial"/>
        <family val="2"/>
      </rPr>
      <t xml:space="preserve">total </t>
    </r>
    <r>
      <rPr>
        <b/>
        <sz val="10"/>
        <color rgb="FF00B0F0"/>
        <rFont val="Arial"/>
        <family val="2"/>
      </rPr>
      <t>de publicaciones por clasificación</t>
    </r>
  </si>
  <si>
    <t>https://vgeconomica.unizar.es/sites/vgeconomica/files/archivos/uxxiec/impresos/ficha_terceros_25.pdf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</si>
</sst>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Finalizado&quot;;&quot;&quot;;&quot;Vencido&quot;"/>
    <numFmt numFmtId="165" formatCode="dd\-mm\-yy"/>
    <numFmt numFmtId="166" formatCode="#,##0.000"/>
    <numFmt numFmtId="167" formatCode="0.000"/>
    <numFmt numFmtId="168" formatCode="dddd\,\ mmmm\ dd&quot;, &quot;yyyy"/>
  </numFmts>
  <fonts count="64" x14ac:knownFonts="1">
    <font>
      <sz val="10"/>
      <name val="Arial"/>
      <family val="2"/>
    </font>
    <font>
      <sz val="16"/>
      <color indexed="9"/>
      <name val="Century Gothic"/>
      <family val="1"/>
    </font>
    <font>
      <sz val="11"/>
      <color indexed="58"/>
      <name val="Century Gothic"/>
      <family val="1"/>
    </font>
    <font>
      <sz val="11"/>
      <color indexed="63"/>
      <name val="Century Gothic"/>
      <family val="1"/>
    </font>
    <font>
      <sz val="36"/>
      <color indexed="9"/>
      <name val="Century Gothic"/>
      <family val="1"/>
    </font>
    <font>
      <b/>
      <sz val="11"/>
      <color indexed="57"/>
      <name val="Century Gothic"/>
      <family val="2"/>
    </font>
    <font>
      <b/>
      <sz val="11"/>
      <color indexed="10"/>
      <name val="Century Gothic"/>
      <family val="2"/>
    </font>
    <font>
      <b/>
      <sz val="11"/>
      <color indexed="51"/>
      <name val="Century Gothic"/>
      <family val="2"/>
    </font>
    <font>
      <b/>
      <sz val="11"/>
      <color indexed="13"/>
      <name val="Century Gothic"/>
      <family val="2"/>
    </font>
    <font>
      <b/>
      <sz val="24"/>
      <color indexed="57"/>
      <name val="Century Gothic"/>
      <family val="2"/>
    </font>
    <font>
      <sz val="10"/>
      <name val="Lucida Sans"/>
      <family val="2"/>
    </font>
    <font>
      <b/>
      <sz val="11"/>
      <color indexed="8"/>
      <name val="Century Gothic"/>
      <family val="2"/>
    </font>
    <font>
      <sz val="11"/>
      <color indexed="8"/>
      <name val="Century Gothic"/>
      <family val="2"/>
    </font>
    <font>
      <sz val="10"/>
      <color indexed="9"/>
      <name val="Arial"/>
      <family val="2"/>
    </font>
    <font>
      <sz val="11"/>
      <name val="Century Gothic"/>
      <family val="1"/>
    </font>
    <font>
      <sz val="11"/>
      <color indexed="9"/>
      <name val="Century Gothic"/>
      <family val="1"/>
    </font>
    <font>
      <sz val="25"/>
      <color indexed="9"/>
      <name val="Century Gothic"/>
      <family val="1"/>
    </font>
    <font>
      <sz val="18"/>
      <color indexed="9"/>
      <name val="Century Gothic"/>
      <family val="1"/>
    </font>
    <font>
      <b/>
      <sz val="24"/>
      <color indexed="8"/>
      <name val="Century Gothic"/>
      <family val="2"/>
    </font>
    <font>
      <b/>
      <sz val="10"/>
      <name val="Times New Roman"/>
      <family val="1"/>
    </font>
    <font>
      <sz val="10"/>
      <color indexed="58"/>
      <name val="Century Gothic"/>
      <family val="2"/>
    </font>
    <font>
      <sz val="11"/>
      <color indexed="29"/>
      <name val="Century Gothic"/>
      <family val="1"/>
    </font>
    <font>
      <sz val="9"/>
      <name val="Arial"/>
      <family val="2"/>
    </font>
    <font>
      <sz val="12"/>
      <color indexed="58"/>
      <name val="Century Gothic"/>
      <family val="1"/>
    </font>
    <font>
      <b/>
      <sz val="12"/>
      <color indexed="58"/>
      <name val="Century Gothic"/>
      <family val="1"/>
    </font>
    <font>
      <sz val="10"/>
      <name val="Century Gothic"/>
      <family val="1"/>
    </font>
    <font>
      <b/>
      <sz val="24"/>
      <color indexed="54"/>
      <name val="Century Gothic"/>
      <family val="1"/>
    </font>
    <font>
      <sz val="10"/>
      <color indexed="58"/>
      <name val="Century Gothic"/>
      <family val="1"/>
    </font>
    <font>
      <b/>
      <sz val="12"/>
      <color indexed="9"/>
      <name val="Century Gothic"/>
      <family val="1"/>
    </font>
    <font>
      <b/>
      <sz val="11"/>
      <color indexed="9"/>
      <name val="Century Gothic"/>
      <family val="1"/>
    </font>
    <font>
      <b/>
      <sz val="36"/>
      <color indexed="9"/>
      <name val="Century Gothic"/>
      <family val="1"/>
    </font>
    <font>
      <b/>
      <sz val="10"/>
      <name val="Arial"/>
      <family val="2"/>
    </font>
    <font>
      <b/>
      <sz val="10"/>
      <color indexed="58"/>
      <name val="Century Gothic"/>
      <family val="1"/>
    </font>
    <font>
      <b/>
      <sz val="9"/>
      <color indexed="58"/>
      <name val="Century Gothic"/>
      <family val="1"/>
    </font>
    <font>
      <b/>
      <sz val="11"/>
      <color indexed="58"/>
      <name val="Century Gothic"/>
      <family val="2"/>
    </font>
    <font>
      <b/>
      <sz val="9"/>
      <color indexed="58"/>
      <name val="Century Gothic"/>
      <family val="2"/>
    </font>
    <font>
      <b/>
      <sz val="11"/>
      <color indexed="58"/>
      <name val="Century Gothic"/>
      <family val="1"/>
    </font>
    <font>
      <sz val="7"/>
      <name val="Arial"/>
      <family val="2"/>
    </font>
    <font>
      <b/>
      <sz val="8.5"/>
      <color indexed="58"/>
      <name val="Century Gothic"/>
      <family val="1"/>
    </font>
    <font>
      <b/>
      <sz val="7"/>
      <color indexed="58"/>
      <name val="Century Gothic"/>
      <family val="1"/>
    </font>
    <font>
      <sz val="10"/>
      <color indexed="58"/>
      <name val="Arial"/>
      <family val="2"/>
    </font>
    <font>
      <b/>
      <sz val="8"/>
      <color indexed="58"/>
      <name val="Century Gothic"/>
      <family val="1"/>
    </font>
    <font>
      <b/>
      <sz val="14"/>
      <color indexed="58"/>
      <name val="Century Gothic"/>
      <family val="1"/>
    </font>
    <font>
      <b/>
      <sz val="20"/>
      <color indexed="58"/>
      <name val="Century Gothic"/>
      <family val="1"/>
    </font>
    <font>
      <sz val="11"/>
      <name val="Arial"/>
      <family val="2"/>
    </font>
    <font>
      <sz val="20"/>
      <name val="Arial"/>
      <family val="2"/>
    </font>
    <font>
      <b/>
      <sz val="9"/>
      <name val="Arial"/>
      <family val="2"/>
    </font>
    <font>
      <b/>
      <sz val="15"/>
      <name val="Arial"/>
      <family val="2"/>
    </font>
    <font>
      <sz val="15"/>
      <name val="Arial"/>
      <family val="2"/>
    </font>
    <font>
      <b/>
      <sz val="13"/>
      <color indexed="58"/>
      <name val="Century Gothic"/>
      <family val="2"/>
    </font>
    <font>
      <b/>
      <sz val="11"/>
      <name val="Century Gothic"/>
      <family val="2"/>
    </font>
    <font>
      <sz val="18"/>
      <name val="Century Gothic"/>
      <family val="1"/>
    </font>
    <font>
      <sz val="11"/>
      <color theme="0"/>
      <name val="Century Gothic"/>
      <family val="1"/>
    </font>
    <font>
      <sz val="10"/>
      <color theme="0"/>
      <name val="Arial"/>
      <family val="2"/>
    </font>
    <font>
      <sz val="30"/>
      <color indexed="9"/>
      <name val="Century Gothic"/>
      <family val="1"/>
    </font>
    <font>
      <sz val="10"/>
      <name val="Arial"/>
      <family val="2"/>
    </font>
    <font>
      <b/>
      <u/>
      <sz val="9.5"/>
      <name val="Arial"/>
      <family val="2"/>
    </font>
    <font>
      <b/>
      <sz val="9.5"/>
      <name val="Arial"/>
      <family val="2"/>
    </font>
    <font>
      <sz val="9.5"/>
      <name val="Arial"/>
      <family val="2"/>
    </font>
    <font>
      <sz val="7"/>
      <name val="Times New Roman"/>
      <family val="1"/>
    </font>
    <font>
      <sz val="9.5"/>
      <name val="Wingdings"/>
      <charset val="2"/>
    </font>
    <font>
      <sz val="10.5"/>
      <name val="Arial"/>
      <family val="2"/>
    </font>
    <font>
      <b/>
      <sz val="10"/>
      <color rgb="FF00B0F0"/>
      <name val="Arial"/>
      <family val="2"/>
    </font>
    <font>
      <b/>
      <u/>
      <sz val="10"/>
      <color rgb="FF00B0F0"/>
      <name val="Arial"/>
      <family val="2"/>
    </font>
  </fonts>
  <fills count="14">
    <fill>
      <patternFill patternType="none"/>
    </fill>
    <fill>
      <patternFill patternType="gray125"/>
    </fill>
    <fill>
      <patternFill patternType="solid">
        <fgColor indexed="60"/>
        <bgColor indexed="16"/>
      </patternFill>
    </fill>
    <fill>
      <patternFill patternType="solid">
        <fgColor indexed="23"/>
        <bgColor indexed="55"/>
      </patternFill>
    </fill>
    <fill>
      <patternFill patternType="solid">
        <fgColor indexed="26"/>
        <bgColor indexed="9"/>
      </patternFill>
    </fill>
    <fill>
      <patternFill patternType="solid">
        <fgColor indexed="29"/>
        <bgColor indexed="45"/>
      </patternFill>
    </fill>
    <fill>
      <patternFill patternType="solid">
        <fgColor indexed="13"/>
        <bgColor indexed="34"/>
      </patternFill>
    </fill>
    <fill>
      <patternFill patternType="solid">
        <fgColor indexed="45"/>
        <bgColor indexed="29"/>
      </patternFill>
    </fill>
    <fill>
      <patternFill patternType="solid">
        <fgColor indexed="9"/>
        <bgColor indexed="26"/>
      </patternFill>
    </fill>
    <fill>
      <patternFill patternType="solid">
        <fgColor rgb="FFFFFF00"/>
        <bgColor indexed="64"/>
      </patternFill>
    </fill>
    <fill>
      <patternFill patternType="solid">
        <fgColor rgb="FFFFFF00"/>
        <bgColor indexed="29"/>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3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diagonal/>
    </border>
  </borders>
  <cellStyleXfs count="6">
    <xf numFmtId="0" fontId="0" fillId="0" borderId="0"/>
    <xf numFmtId="9" fontId="10" fillId="0" borderId="0" applyFill="0" applyBorder="0" applyProtection="0">
      <alignment horizontal="right" vertical="center" indent="1"/>
    </xf>
    <xf numFmtId="0" fontId="1" fillId="2" borderId="0">
      <alignment horizontal="left" vertical="center" indent="2"/>
    </xf>
    <xf numFmtId="14" fontId="2" fillId="0" borderId="0">
      <alignment horizontal="left" vertical="center" indent="1"/>
    </xf>
    <xf numFmtId="164" fontId="3" fillId="0" borderId="0" applyFill="0" applyBorder="0">
      <alignment horizontal="center" vertical="center"/>
    </xf>
    <xf numFmtId="0" fontId="4" fillId="3" borderId="0" applyNumberFormat="0" applyBorder="0" applyProtection="0">
      <alignment horizontal="left" vertical="center" indent="2"/>
    </xf>
  </cellStyleXfs>
  <cellXfs count="254">
    <xf numFmtId="0" fontId="0" fillId="0" borderId="0" xfId="0"/>
    <xf numFmtId="0" fontId="9" fillId="0" borderId="0" xfId="1" applyNumberFormat="1" applyFont="1" applyFill="1" applyBorder="1" applyProtection="1">
      <alignment horizontal="right" vertical="center" indent="1"/>
      <protection locked="0"/>
    </xf>
    <xf numFmtId="0" fontId="2" fillId="0" borderId="0" xfId="1" applyNumberFormat="1" applyFont="1" applyFill="1" applyBorder="1" applyProtection="1">
      <alignment horizontal="right" vertical="center" indent="1"/>
      <protection locked="0"/>
    </xf>
    <xf numFmtId="0" fontId="0" fillId="0" borderId="1" xfId="0" applyFont="1" applyFill="1" applyBorder="1" applyProtection="1">
      <protection locked="0"/>
    </xf>
    <xf numFmtId="0" fontId="0" fillId="0" borderId="1" xfId="0" applyNumberFormat="1" applyFont="1" applyFill="1" applyBorder="1" applyProtection="1">
      <protection locked="0"/>
    </xf>
    <xf numFmtId="0" fontId="0" fillId="0" borderId="1" xfId="0" applyFont="1" applyBorder="1" applyProtection="1">
      <protection locked="0"/>
    </xf>
    <xf numFmtId="0" fontId="2" fillId="7" borderId="2" xfId="3" applyNumberFormat="1" applyFont="1" applyFill="1" applyBorder="1" applyProtection="1">
      <alignment horizontal="left" vertical="center" indent="1"/>
    </xf>
    <xf numFmtId="1" fontId="2" fillId="7" borderId="2" xfId="3" applyNumberFormat="1" applyFill="1" applyBorder="1" applyProtection="1">
      <alignment horizontal="left" vertical="center" indent="1"/>
    </xf>
    <xf numFmtId="0" fontId="2" fillId="0" borderId="2" xfId="1" applyNumberFormat="1" applyFont="1" applyFill="1" applyBorder="1" applyProtection="1">
      <alignment horizontal="right" vertical="center" indent="1"/>
      <protection locked="0"/>
    </xf>
    <xf numFmtId="14" fontId="0" fillId="0" borderId="1" xfId="0" applyNumberFormat="1" applyFill="1" applyBorder="1" applyProtection="1">
      <protection locked="0"/>
    </xf>
    <xf numFmtId="0" fontId="2" fillId="7" borderId="1" xfId="3" applyNumberFormat="1" applyFont="1" applyFill="1" applyBorder="1" applyProtection="1">
      <alignment horizontal="left" vertical="center" indent="1"/>
    </xf>
    <xf numFmtId="1" fontId="2" fillId="7" borderId="1" xfId="3" applyNumberFormat="1" applyFill="1" applyBorder="1" applyProtection="1">
      <alignment horizontal="left" vertical="center" indent="1"/>
    </xf>
    <xf numFmtId="0" fontId="0" fillId="0" borderId="1" xfId="0" applyBorder="1" applyProtection="1">
      <protection locked="0"/>
    </xf>
    <xf numFmtId="1" fontId="23" fillId="0" borderId="1" xfId="0" applyNumberFormat="1" applyFont="1" applyFill="1" applyBorder="1" applyAlignment="1" applyProtection="1">
      <alignment horizontal="center" vertical="center" wrapText="1"/>
      <protection locked="0"/>
    </xf>
    <xf numFmtId="1" fontId="3" fillId="0" borderId="2" xfId="4" applyNumberFormat="1" applyFill="1" applyBorder="1" applyProtection="1">
      <alignment horizontal="center" vertical="center"/>
      <protection locked="0"/>
    </xf>
    <xf numFmtId="0" fontId="2" fillId="0" borderId="2" xfId="3" applyNumberFormat="1" applyFill="1" applyBorder="1" applyProtection="1">
      <alignment horizontal="left" vertical="center" indent="1"/>
      <protection locked="0"/>
    </xf>
    <xf numFmtId="1" fontId="2" fillId="0" borderId="2" xfId="3" applyNumberFormat="1" applyFill="1" applyBorder="1" applyProtection="1">
      <alignment horizontal="left" vertical="center" indent="1"/>
      <protection locked="0"/>
    </xf>
    <xf numFmtId="0" fontId="2" fillId="0" borderId="1" xfId="3" applyNumberFormat="1" applyFill="1" applyBorder="1" applyProtection="1">
      <alignment horizontal="left" vertical="center" indent="1"/>
      <protection locked="0"/>
    </xf>
    <xf numFmtId="1" fontId="2" fillId="0" borderId="1" xfId="3" applyNumberFormat="1" applyFill="1" applyBorder="1" applyProtection="1">
      <alignment horizontal="left" vertical="center" indent="1"/>
      <protection locked="0"/>
    </xf>
    <xf numFmtId="0" fontId="4" fillId="3" borderId="0" xfId="5" applyNumberFormat="1" applyFont="1" applyBorder="1" applyAlignment="1" applyProtection="1">
      <alignment vertical="center"/>
    </xf>
    <xf numFmtId="0" fontId="15" fillId="3" borderId="0" xfId="5" applyNumberFormat="1" applyFont="1" applyBorder="1" applyAlignment="1" applyProtection="1">
      <alignment vertical="center"/>
    </xf>
    <xf numFmtId="1" fontId="3" fillId="0" borderId="26" xfId="4" applyNumberFormat="1" applyFill="1" applyBorder="1" applyProtection="1">
      <alignment horizontal="center" vertical="center"/>
      <protection locked="0"/>
    </xf>
    <xf numFmtId="1" fontId="3" fillId="0" borderId="31" xfId="4" applyNumberFormat="1" applyFill="1" applyBorder="1" applyProtection="1">
      <alignment horizontal="center" vertical="center"/>
      <protection locked="0"/>
    </xf>
    <xf numFmtId="1" fontId="3" fillId="0" borderId="3" xfId="4" applyNumberFormat="1" applyFill="1" applyBorder="1" applyProtection="1">
      <alignment horizontal="center" vertical="center"/>
      <protection locked="0"/>
    </xf>
    <xf numFmtId="0" fontId="9" fillId="5" borderId="36" xfId="0" applyNumberFormat="1" applyFont="1" applyFill="1" applyBorder="1" applyAlignment="1" applyProtection="1">
      <alignment horizontal="center" vertical="center"/>
    </xf>
    <xf numFmtId="1" fontId="49" fillId="7" borderId="2" xfId="3" applyNumberFormat="1" applyFont="1" applyFill="1" applyBorder="1" applyProtection="1">
      <alignment horizontal="left" vertical="center" indent="1"/>
    </xf>
    <xf numFmtId="0" fontId="34" fillId="7" borderId="2" xfId="3" applyNumberFormat="1" applyFont="1" applyFill="1" applyBorder="1" applyProtection="1">
      <alignment horizontal="left" vertical="center" indent="1"/>
    </xf>
    <xf numFmtId="166" fontId="2" fillId="7" borderId="11" xfId="3" applyNumberFormat="1" applyFill="1" applyBorder="1" applyProtection="1">
      <alignment horizontal="left" vertical="center" indent="1"/>
    </xf>
    <xf numFmtId="0" fontId="0" fillId="0" borderId="0" xfId="0" applyProtection="1"/>
    <xf numFmtId="0" fontId="18" fillId="5" borderId="37" xfId="0" applyNumberFormat="1" applyFont="1" applyFill="1" applyBorder="1" applyProtection="1"/>
    <xf numFmtId="0" fontId="0" fillId="0" borderId="1" xfId="0" applyFont="1" applyBorder="1" applyProtection="1"/>
    <xf numFmtId="0" fontId="0" fillId="0" borderId="0" xfId="0" applyProtection="1">
      <protection locked="0"/>
    </xf>
    <xf numFmtId="0" fontId="1" fillId="2" borderId="0" xfId="2" applyProtection="1">
      <alignment horizontal="left" vertical="center" indent="2"/>
      <protection locked="0"/>
    </xf>
    <xf numFmtId="0" fontId="0" fillId="0" borderId="0" xfId="0" applyFill="1" applyBorder="1" applyProtection="1">
      <protection locked="0"/>
    </xf>
    <xf numFmtId="14" fontId="2" fillId="0" borderId="0" xfId="3" applyNumberFormat="1" applyFont="1" applyFill="1" applyBorder="1" applyProtection="1">
      <alignment horizontal="left" vertical="center" indent="1"/>
      <protection locked="0"/>
    </xf>
    <xf numFmtId="14" fontId="2" fillId="0" borderId="0" xfId="3" applyNumberFormat="1" applyFill="1" applyBorder="1" applyProtection="1">
      <alignment horizontal="left" vertical="center" indent="1"/>
      <protection locked="0"/>
    </xf>
    <xf numFmtId="0" fontId="9" fillId="0" borderId="0" xfId="3" applyNumberFormat="1" applyFont="1" applyFill="1" applyBorder="1" applyProtection="1">
      <alignment horizontal="left" vertical="center" indent="1"/>
      <protection locked="0"/>
    </xf>
    <xf numFmtId="0" fontId="9" fillId="0" borderId="0" xfId="0" applyNumberFormat="1" applyFont="1" applyFill="1" applyBorder="1" applyAlignment="1" applyProtection="1">
      <alignment horizontal="center" vertical="center"/>
      <protection locked="0"/>
    </xf>
    <xf numFmtId="0" fontId="9" fillId="0" borderId="0" xfId="4" applyNumberFormat="1" applyFont="1" applyFill="1" applyBorder="1" applyProtection="1">
      <alignment horizontal="center" vertical="center"/>
      <protection locked="0"/>
    </xf>
    <xf numFmtId="0" fontId="0" fillId="0" borderId="0" xfId="0" applyFill="1" applyBorder="1" applyProtection="1">
      <protection locked="0" hidden="1"/>
    </xf>
    <xf numFmtId="164" fontId="3" fillId="0" borderId="0" xfId="4" applyNumberFormat="1" applyFill="1" applyBorder="1" applyProtection="1">
      <alignment horizontal="center" vertical="center"/>
      <protection locked="0"/>
    </xf>
    <xf numFmtId="0" fontId="4" fillId="3" borderId="0" xfId="5" applyNumberFormat="1" applyFont="1" applyBorder="1" applyAlignment="1" applyProtection="1">
      <alignment vertical="center"/>
      <protection locked="0"/>
    </xf>
    <xf numFmtId="0" fontId="0" fillId="4" borderId="1" xfId="0" applyFont="1" applyFill="1" applyBorder="1" applyProtection="1">
      <protection locked="0"/>
    </xf>
    <xf numFmtId="0" fontId="0" fillId="0" borderId="5" xfId="0" applyFont="1" applyBorder="1" applyProtection="1">
      <protection locked="0"/>
    </xf>
    <xf numFmtId="0" fontId="0" fillId="0" borderId="4" xfId="0" applyFont="1" applyBorder="1" applyProtection="1">
      <protection locked="0"/>
    </xf>
    <xf numFmtId="1" fontId="0" fillId="0" borderId="4" xfId="0" applyNumberFormat="1" applyFont="1" applyBorder="1" applyProtection="1">
      <protection locked="0"/>
    </xf>
    <xf numFmtId="0" fontId="51" fillId="0" borderId="8" xfId="0" applyFont="1" applyFill="1" applyBorder="1" applyAlignment="1" applyProtection="1">
      <alignment horizontal="right"/>
      <protection locked="0"/>
    </xf>
    <xf numFmtId="0" fontId="15" fillId="0" borderId="0" xfId="0" applyNumberFormat="1" applyFont="1" applyFill="1" applyBorder="1" applyProtection="1">
      <protection locked="0" hidden="1"/>
    </xf>
    <xf numFmtId="0" fontId="6" fillId="6" borderId="1" xfId="0" applyFont="1" applyFill="1" applyBorder="1" applyProtection="1">
      <protection locked="0"/>
    </xf>
    <xf numFmtId="0" fontId="6" fillId="6" borderId="6" xfId="0" applyFont="1" applyFill="1" applyBorder="1" applyProtection="1">
      <protection locked="0"/>
    </xf>
    <xf numFmtId="165" fontId="0" fillId="6" borderId="2" xfId="0" applyNumberFormat="1" applyFill="1" applyBorder="1" applyProtection="1">
      <protection locked="0"/>
    </xf>
    <xf numFmtId="0" fontId="2" fillId="6" borderId="2" xfId="3" applyNumberFormat="1" applyFont="1" applyFill="1" applyBorder="1" applyProtection="1">
      <alignment horizontal="left" vertical="center" indent="1"/>
      <protection locked="0"/>
    </xf>
    <xf numFmtId="1" fontId="2" fillId="6" borderId="2" xfId="3" applyNumberFormat="1" applyFill="1" applyBorder="1" applyProtection="1">
      <alignment horizontal="left" vertical="center" indent="1"/>
      <protection locked="0"/>
    </xf>
    <xf numFmtId="0" fontId="0" fillId="6" borderId="9" xfId="0" applyFill="1" applyBorder="1" applyProtection="1">
      <protection locked="0"/>
    </xf>
    <xf numFmtId="0" fontId="0" fillId="6" borderId="1" xfId="0" applyFill="1" applyBorder="1" applyProtection="1">
      <protection locked="0"/>
    </xf>
    <xf numFmtId="0" fontId="13" fillId="0" borderId="0" xfId="0" applyFont="1" applyFill="1" applyProtection="1">
      <protection locked="0"/>
    </xf>
    <xf numFmtId="0" fontId="0" fillId="6" borderId="6" xfId="0" applyFont="1" applyFill="1" applyBorder="1" applyProtection="1">
      <protection locked="0"/>
    </xf>
    <xf numFmtId="14" fontId="0" fillId="6" borderId="2" xfId="0" applyNumberFormat="1" applyFill="1" applyBorder="1" applyProtection="1">
      <protection locked="0"/>
    </xf>
    <xf numFmtId="0" fontId="0" fillId="6" borderId="0" xfId="0" applyFill="1" applyProtection="1">
      <protection locked="0"/>
    </xf>
    <xf numFmtId="1" fontId="15" fillId="0" borderId="0" xfId="3" applyNumberFormat="1" applyFont="1" applyFill="1" applyBorder="1" applyProtection="1">
      <alignment horizontal="left" vertical="center" indent="1"/>
      <protection locked="0"/>
    </xf>
    <xf numFmtId="0" fontId="19" fillId="0" borderId="0" xfId="0" applyFont="1" applyAlignment="1" applyProtection="1">
      <alignment wrapText="1"/>
      <protection locked="0"/>
    </xf>
    <xf numFmtId="0" fontId="17" fillId="0" borderId="8" xfId="0" applyFont="1" applyFill="1" applyBorder="1" applyProtection="1">
      <protection locked="0"/>
    </xf>
    <xf numFmtId="0" fontId="15" fillId="8" borderId="0" xfId="0" applyNumberFormat="1" applyFont="1" applyFill="1" applyBorder="1" applyProtection="1">
      <protection locked="0" hidden="1"/>
    </xf>
    <xf numFmtId="0" fontId="20" fillId="6" borderId="6" xfId="0" applyFont="1" applyFill="1" applyBorder="1" applyProtection="1">
      <protection locked="0"/>
    </xf>
    <xf numFmtId="0" fontId="31" fillId="0" borderId="1" xfId="0" applyFont="1" applyBorder="1" applyAlignment="1" applyProtection="1">
      <alignment horizontal="center" wrapText="1"/>
      <protection locked="0"/>
    </xf>
    <xf numFmtId="0" fontId="31" fillId="0" borderId="1" xfId="0" applyFont="1" applyBorder="1" applyAlignment="1" applyProtection="1">
      <alignment horizontal="center"/>
      <protection locked="0"/>
    </xf>
    <xf numFmtId="0" fontId="46" fillId="0" borderId="1" xfId="0" applyFont="1" applyBorder="1" applyAlignment="1" applyProtection="1">
      <alignment horizontal="center" wrapText="1"/>
      <protection locked="0"/>
    </xf>
    <xf numFmtId="0" fontId="1" fillId="0" borderId="1" xfId="0" applyFont="1" applyFill="1" applyBorder="1" applyProtection="1">
      <protection locked="0"/>
    </xf>
    <xf numFmtId="0" fontId="18" fillId="5" borderId="1" xfId="0" applyFont="1" applyFill="1" applyBorder="1" applyProtection="1">
      <protection locked="0"/>
    </xf>
    <xf numFmtId="1" fontId="0" fillId="0" borderId="0" xfId="0" applyNumberFormat="1" applyProtection="1">
      <protection locked="0"/>
    </xf>
    <xf numFmtId="0" fontId="0" fillId="8" borderId="0" xfId="0" applyFill="1" applyProtection="1">
      <protection locked="0"/>
    </xf>
    <xf numFmtId="0" fontId="11" fillId="8" borderId="0" xfId="0" applyNumberFormat="1" applyFont="1" applyFill="1" applyBorder="1" applyProtection="1">
      <protection locked="0"/>
    </xf>
    <xf numFmtId="0" fontId="0" fillId="8" borderId="0" xfId="0" applyNumberFormat="1" applyFill="1" applyBorder="1" applyProtection="1">
      <protection locked="0"/>
    </xf>
    <xf numFmtId="0" fontId="15" fillId="0" borderId="8" xfId="0" applyFont="1" applyFill="1" applyBorder="1" applyProtection="1">
      <protection locked="0"/>
    </xf>
    <xf numFmtId="14" fontId="3" fillId="9" borderId="2" xfId="4" applyNumberFormat="1" applyFill="1" applyBorder="1" applyProtection="1">
      <alignment horizontal="center" vertical="center"/>
      <protection locked="0"/>
    </xf>
    <xf numFmtId="1" fontId="25" fillId="10" borderId="2" xfId="0" applyNumberFormat="1" applyFont="1" applyFill="1" applyBorder="1" applyProtection="1">
      <protection locked="0"/>
    </xf>
    <xf numFmtId="0" fontId="2" fillId="10" borderId="2" xfId="3" applyNumberFormat="1" applyFill="1" applyBorder="1" applyProtection="1">
      <alignment horizontal="left" vertical="center" indent="1"/>
      <protection locked="0"/>
    </xf>
    <xf numFmtId="0" fontId="3" fillId="9" borderId="2" xfId="4" applyNumberFormat="1" applyFill="1" applyBorder="1" applyProtection="1">
      <alignment horizontal="center" vertical="center"/>
      <protection locked="0"/>
    </xf>
    <xf numFmtId="0" fontId="3" fillId="9" borderId="2" xfId="4" applyNumberFormat="1" applyFill="1" applyBorder="1" applyAlignment="1" applyProtection="1">
      <alignment horizontal="right" vertical="center"/>
      <protection locked="0"/>
    </xf>
    <xf numFmtId="0" fontId="24" fillId="0" borderId="0" xfId="0" applyNumberFormat="1" applyFont="1" applyFill="1" applyBorder="1" applyProtection="1">
      <protection locked="0"/>
    </xf>
    <xf numFmtId="14" fontId="14" fillId="0" borderId="25" xfId="4" applyNumberFormat="1" applyFont="1" applyFill="1" applyBorder="1" applyProtection="1">
      <alignment horizontal="center" vertical="center"/>
      <protection locked="0"/>
    </xf>
    <xf numFmtId="0" fontId="14" fillId="0" borderId="1" xfId="4" applyNumberFormat="1" applyFont="1" applyFill="1" applyBorder="1" applyProtection="1">
      <alignment horizontal="center" vertical="center"/>
      <protection locked="0"/>
    </xf>
    <xf numFmtId="0" fontId="3" fillId="11" borderId="31" xfId="4" applyNumberFormat="1" applyFill="1" applyBorder="1" applyProtection="1">
      <alignment horizontal="center" vertical="center"/>
      <protection locked="0"/>
    </xf>
    <xf numFmtId="14" fontId="3" fillId="0" borderId="25" xfId="4" applyNumberFormat="1" applyFill="1" applyBorder="1" applyProtection="1">
      <alignment horizontal="center" vertical="center"/>
      <protection locked="0"/>
    </xf>
    <xf numFmtId="0" fontId="3" fillId="0" borderId="25" xfId="4" applyNumberFormat="1" applyFill="1" applyBorder="1" applyProtection="1">
      <alignment horizontal="center" vertical="center"/>
      <protection locked="0"/>
    </xf>
    <xf numFmtId="0" fontId="3" fillId="0" borderId="1" xfId="4" applyNumberFormat="1" applyFill="1" applyBorder="1" applyProtection="1">
      <alignment horizontal="center" vertical="center"/>
      <protection locked="0"/>
    </xf>
    <xf numFmtId="0" fontId="3" fillId="12" borderId="31" xfId="4" applyNumberFormat="1" applyFill="1" applyBorder="1" applyProtection="1">
      <alignment horizontal="center" vertical="center"/>
      <protection locked="0"/>
    </xf>
    <xf numFmtId="14" fontId="3" fillId="0" borderId="4" xfId="4" applyNumberFormat="1" applyFill="1" applyBorder="1" applyProtection="1">
      <alignment horizontal="center" vertical="center"/>
      <protection locked="0"/>
    </xf>
    <xf numFmtId="0" fontId="3" fillId="13" borderId="31" xfId="4" applyNumberFormat="1" applyFill="1" applyBorder="1" applyProtection="1">
      <alignment horizontal="center" vertical="center"/>
      <protection locked="0"/>
    </xf>
    <xf numFmtId="0" fontId="28" fillId="8" borderId="0" xfId="0" applyNumberFormat="1" applyFont="1" applyFill="1" applyBorder="1" applyProtection="1">
      <protection locked="0" hidden="1"/>
    </xf>
    <xf numFmtId="0" fontId="29" fillId="8" borderId="0" xfId="0" applyNumberFormat="1" applyFont="1" applyFill="1" applyBorder="1" applyProtection="1">
      <protection locked="0" hidden="1"/>
    </xf>
    <xf numFmtId="0" fontId="0" fillId="6" borderId="4" xfId="0" applyFill="1" applyBorder="1" applyProtection="1">
      <protection locked="0"/>
    </xf>
    <xf numFmtId="0" fontId="0" fillId="6" borderId="2" xfId="0" applyNumberFormat="1" applyFill="1" applyBorder="1" applyProtection="1">
      <protection locked="0"/>
    </xf>
    <xf numFmtId="0" fontId="2" fillId="6" borderId="2" xfId="3" applyNumberFormat="1" applyFill="1" applyBorder="1" applyProtection="1">
      <alignment horizontal="left" vertical="center" indent="1"/>
      <protection locked="0"/>
    </xf>
    <xf numFmtId="0" fontId="3" fillId="6" borderId="2" xfId="4" applyNumberFormat="1" applyFill="1" applyBorder="1" applyProtection="1">
      <alignment horizontal="center" vertical="center"/>
      <protection locked="0"/>
    </xf>
    <xf numFmtId="0" fontId="4" fillId="0" borderId="0" xfId="5" applyNumberFormat="1" applyFill="1" applyBorder="1" applyAlignment="1" applyProtection="1">
      <alignment horizontal="left" vertical="center" wrapText="1"/>
      <protection locked="0"/>
    </xf>
    <xf numFmtId="0" fontId="30" fillId="0" borderId="1" xfId="5" applyNumberFormat="1" applyFont="1" applyFill="1" applyBorder="1" applyAlignment="1" applyProtection="1">
      <alignment horizontal="left" vertical="center" wrapText="1"/>
      <protection locked="0"/>
    </xf>
    <xf numFmtId="0" fontId="31" fillId="8" borderId="1" xfId="0" applyFont="1" applyFill="1" applyBorder="1" applyAlignment="1" applyProtection="1">
      <alignment horizontal="center"/>
      <protection locked="0" hidden="1"/>
    </xf>
    <xf numFmtId="0" fontId="0" fillId="0" borderId="0" xfId="0" applyFill="1" applyAlignment="1" applyProtection="1">
      <alignment horizontal="left" vertical="center" wrapText="1" indent="1"/>
      <protection locked="0"/>
    </xf>
    <xf numFmtId="0" fontId="0" fillId="0" borderId="0" xfId="0" applyFill="1" applyProtection="1">
      <protection locked="0"/>
    </xf>
    <xf numFmtId="0" fontId="0" fillId="8" borderId="0" xfId="0" applyFill="1" applyBorder="1" applyProtection="1">
      <protection locked="0" hidden="1"/>
    </xf>
    <xf numFmtId="0" fontId="0" fillId="8" borderId="1" xfId="0" applyFill="1" applyBorder="1" applyProtection="1">
      <protection locked="0" hidden="1"/>
    </xf>
    <xf numFmtId="0" fontId="0" fillId="0" borderId="0" xfId="0" applyFont="1" applyAlignment="1" applyProtection="1">
      <alignment horizontal="right" vertical="center" wrapText="1"/>
      <protection locked="0"/>
    </xf>
    <xf numFmtId="0" fontId="15" fillId="0" borderId="0" xfId="0" applyNumberFormat="1" applyFont="1" applyFill="1" applyProtection="1">
      <protection locked="0"/>
    </xf>
    <xf numFmtId="0" fontId="15" fillId="0" borderId="0" xfId="0" applyNumberFormat="1" applyFont="1" applyFill="1" applyBorder="1" applyProtection="1">
      <protection locked="0"/>
    </xf>
    <xf numFmtId="0" fontId="13" fillId="0" borderId="0" xfId="0" applyNumberFormat="1" applyFont="1" applyFill="1" applyProtection="1">
      <protection locked="0"/>
    </xf>
    <xf numFmtId="0" fontId="0" fillId="5" borderId="1" xfId="0" applyFill="1" applyBorder="1" applyProtection="1"/>
    <xf numFmtId="0" fontId="18" fillId="5" borderId="10" xfId="0" applyNumberFormat="1" applyFont="1" applyFill="1" applyBorder="1" applyProtection="1"/>
    <xf numFmtId="0" fontId="15" fillId="8" borderId="0" xfId="0" applyNumberFormat="1" applyFont="1" applyFill="1" applyProtection="1">
      <protection locked="0"/>
    </xf>
    <xf numFmtId="0" fontId="15" fillId="8" borderId="0" xfId="0" applyNumberFormat="1" applyFont="1" applyFill="1" applyBorder="1" applyProtection="1">
      <protection locked="0"/>
    </xf>
    <xf numFmtId="0" fontId="52" fillId="0" borderId="0" xfId="0" applyFont="1" applyFill="1" applyBorder="1" applyProtection="1">
      <protection locked="0"/>
    </xf>
    <xf numFmtId="0" fontId="0" fillId="0" borderId="0" xfId="0" applyNumberFormat="1" applyProtection="1">
      <protection locked="0"/>
    </xf>
    <xf numFmtId="0" fontId="0" fillId="5" borderId="1" xfId="0" applyNumberFormat="1" applyFill="1" applyBorder="1" applyProtection="1"/>
    <xf numFmtId="0" fontId="45" fillId="5" borderId="1" xfId="0" applyNumberFormat="1" applyFont="1" applyFill="1" applyBorder="1" applyProtection="1"/>
    <xf numFmtId="1" fontId="25" fillId="7" borderId="25" xfId="0" applyNumberFormat="1" applyFont="1" applyFill="1" applyBorder="1" applyProtection="1"/>
    <xf numFmtId="0" fontId="2" fillId="7" borderId="26" xfId="3" applyNumberFormat="1" applyFill="1" applyBorder="1" applyProtection="1">
      <alignment horizontal="left" vertical="center" indent="1"/>
    </xf>
    <xf numFmtId="1" fontId="25" fillId="7" borderId="1" xfId="0" applyNumberFormat="1" applyFont="1" applyFill="1" applyBorder="1" applyProtection="1"/>
    <xf numFmtId="0" fontId="2" fillId="7" borderId="2" xfId="3" applyNumberFormat="1" applyFill="1" applyBorder="1" applyProtection="1">
      <alignment horizontal="left" vertical="center" indent="1"/>
    </xf>
    <xf numFmtId="1" fontId="25" fillId="7" borderId="31" xfId="0" applyNumberFormat="1" applyFont="1" applyFill="1" applyBorder="1" applyProtection="1"/>
    <xf numFmtId="0" fontId="2" fillId="7" borderId="31" xfId="3" applyNumberFormat="1" applyFill="1" applyBorder="1" applyProtection="1">
      <alignment horizontal="left" vertical="center" indent="1"/>
    </xf>
    <xf numFmtId="1" fontId="25" fillId="7" borderId="4" xfId="0" applyNumberFormat="1" applyFont="1" applyFill="1" applyBorder="1" applyProtection="1"/>
    <xf numFmtId="0" fontId="2" fillId="7" borderId="3" xfId="3" applyNumberFormat="1" applyFill="1" applyBorder="1" applyProtection="1">
      <alignment horizontal="left" vertical="center" indent="1"/>
    </xf>
    <xf numFmtId="2" fontId="25" fillId="7" borderId="27" xfId="0" applyNumberFormat="1" applyFont="1" applyFill="1" applyBorder="1" applyProtection="1"/>
    <xf numFmtId="167" fontId="26" fillId="7" borderId="0" xfId="0" applyNumberFormat="1" applyFont="1" applyFill="1" applyBorder="1" applyProtection="1"/>
    <xf numFmtId="0" fontId="0" fillId="8" borderId="0" xfId="0" applyFill="1" applyProtection="1"/>
    <xf numFmtId="2" fontId="27" fillId="7" borderId="29" xfId="0" applyNumberFormat="1" applyFont="1" applyFill="1" applyBorder="1" applyProtection="1"/>
    <xf numFmtId="2" fontId="0" fillId="7" borderId="0" xfId="0" applyNumberFormat="1" applyFill="1" applyBorder="1" applyProtection="1"/>
    <xf numFmtId="2" fontId="27" fillId="7" borderId="32" xfId="0" applyNumberFormat="1" applyFont="1" applyFill="1" applyBorder="1" applyProtection="1"/>
    <xf numFmtId="2" fontId="48" fillId="7" borderId="23" xfId="0" applyNumberFormat="1" applyFont="1" applyFill="1" applyBorder="1" applyProtection="1"/>
    <xf numFmtId="0" fontId="0" fillId="11" borderId="24" xfId="0" applyFont="1" applyFill="1" applyBorder="1" applyAlignment="1" applyProtection="1">
      <alignment wrapText="1"/>
    </xf>
    <xf numFmtId="167" fontId="25" fillId="7" borderId="27" xfId="0" applyNumberFormat="1" applyFont="1" applyFill="1" applyBorder="1" applyProtection="1"/>
    <xf numFmtId="167" fontId="25" fillId="7" borderId="29" xfId="0" applyNumberFormat="1" applyFont="1" applyFill="1" applyBorder="1" applyProtection="1"/>
    <xf numFmtId="2" fontId="27" fillId="7" borderId="35" xfId="0" applyNumberFormat="1" applyFont="1" applyFill="1" applyBorder="1" applyProtection="1"/>
    <xf numFmtId="0" fontId="0" fillId="9" borderId="3" xfId="0" applyFont="1" applyFill="1" applyBorder="1" applyAlignment="1" applyProtection="1">
      <alignment wrapText="1"/>
    </xf>
    <xf numFmtId="0" fontId="0" fillId="11" borderId="24" xfId="0" applyFont="1" applyFill="1" applyBorder="1" applyProtection="1"/>
    <xf numFmtId="0" fontId="0" fillId="11" borderId="28" xfId="0" applyFill="1" applyBorder="1" applyProtection="1"/>
    <xf numFmtId="0" fontId="0" fillId="11" borderId="34" xfId="0" applyFill="1" applyBorder="1" applyProtection="1"/>
    <xf numFmtId="0" fontId="0" fillId="12" borderId="24" xfId="0" applyFont="1" applyFill="1" applyBorder="1" applyProtection="1"/>
    <xf numFmtId="0" fontId="0" fillId="12" borderId="33" xfId="0" applyFont="1" applyFill="1" applyBorder="1" applyProtection="1"/>
    <xf numFmtId="0" fontId="0" fillId="12" borderId="30" xfId="0" applyFont="1" applyFill="1" applyBorder="1" applyProtection="1"/>
    <xf numFmtId="0" fontId="0" fillId="13" borderId="33" xfId="0" applyFill="1" applyBorder="1" applyProtection="1"/>
    <xf numFmtId="0" fontId="0" fillId="13" borderId="28" xfId="0" applyFill="1" applyBorder="1" applyProtection="1"/>
    <xf numFmtId="0" fontId="0" fillId="13" borderId="34" xfId="0" applyFill="1" applyBorder="1" applyProtection="1"/>
    <xf numFmtId="0" fontId="0" fillId="7" borderId="2" xfId="0" applyNumberFormat="1" applyFill="1" applyBorder="1" applyProtection="1"/>
    <xf numFmtId="0" fontId="0" fillId="7" borderId="2" xfId="0" applyNumberFormat="1" applyFill="1" applyBorder="1" applyAlignment="1" applyProtection="1">
      <alignment wrapText="1"/>
    </xf>
    <xf numFmtId="0" fontId="3" fillId="5" borderId="2" xfId="4" applyNumberFormat="1" applyFill="1" applyBorder="1" applyProtection="1">
      <alignment horizontal="center" vertical="center"/>
    </xf>
    <xf numFmtId="0" fontId="15" fillId="8" borderId="0" xfId="0" applyNumberFormat="1" applyFont="1" applyFill="1" applyBorder="1" applyProtection="1"/>
    <xf numFmtId="0" fontId="47" fillId="7" borderId="2" xfId="0" applyNumberFormat="1" applyFont="1" applyFill="1" applyBorder="1" applyProtection="1"/>
    <xf numFmtId="0" fontId="35" fillId="0" borderId="1" xfId="0" applyFont="1" applyBorder="1" applyAlignment="1" applyProtection="1">
      <alignment horizontal="left" vertical="center" wrapText="1" indent="1"/>
    </xf>
    <xf numFmtId="0" fontId="33" fillId="0" borderId="1" xfId="0" applyFont="1" applyBorder="1" applyAlignment="1" applyProtection="1">
      <alignment horizontal="center" vertical="center" wrapText="1"/>
    </xf>
    <xf numFmtId="1" fontId="0" fillId="0" borderId="1" xfId="0" applyNumberFormat="1" applyBorder="1" applyAlignment="1" applyProtection="1">
      <alignment horizontal="center" vertical="center" wrapText="1"/>
    </xf>
    <xf numFmtId="0" fontId="0" fillId="0" borderId="1" xfId="0"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4" fillId="0" borderId="1" xfId="0" applyFont="1" applyBorder="1" applyAlignment="1" applyProtection="1">
      <alignment horizontal="right" vertical="center" wrapText="1"/>
    </xf>
    <xf numFmtId="0" fontId="33" fillId="0" borderId="1" xfId="0" applyFont="1" applyBorder="1" applyAlignment="1" applyProtection="1">
      <alignment horizontal="left" vertical="center" wrapText="1" indent="1"/>
    </xf>
    <xf numFmtId="1" fontId="36" fillId="0" borderId="1" xfId="0" applyNumberFormat="1" applyFont="1" applyBorder="1" applyAlignment="1" applyProtection="1">
      <alignment horizontal="center" vertical="center" wrapText="1"/>
    </xf>
    <xf numFmtId="1" fontId="33" fillId="0" borderId="1" xfId="0" applyNumberFormat="1" applyFont="1" applyBorder="1" applyAlignment="1" applyProtection="1">
      <alignment horizontal="left" vertical="center" wrapText="1" indent="1"/>
    </xf>
    <xf numFmtId="0" fontId="0" fillId="0" borderId="1" xfId="0" applyFont="1" applyBorder="1" applyAlignment="1" applyProtection="1"/>
    <xf numFmtId="1" fontId="32" fillId="0" borderId="1" xfId="0" applyNumberFormat="1" applyFont="1" applyBorder="1" applyAlignment="1" applyProtection="1">
      <alignment horizontal="center" vertical="center" wrapText="1"/>
    </xf>
    <xf numFmtId="167" fontId="36" fillId="0" borderId="1" xfId="0" applyNumberFormat="1"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37" fillId="0" borderId="3" xfId="0" applyFont="1" applyBorder="1" applyAlignment="1" applyProtection="1">
      <alignment horizontal="left" vertical="center" wrapText="1" indent="1"/>
    </xf>
    <xf numFmtId="0" fontId="38" fillId="0" borderId="1" xfId="0" applyFont="1" applyBorder="1" applyAlignment="1" applyProtection="1">
      <alignment horizontal="left" vertical="center" wrapText="1" indent="1"/>
    </xf>
    <xf numFmtId="1" fontId="24" fillId="0" borderId="2" xfId="0" applyNumberFormat="1" applyFont="1" applyBorder="1" applyAlignment="1" applyProtection="1">
      <alignment horizontal="right" vertical="center" wrapText="1"/>
    </xf>
    <xf numFmtId="1" fontId="32" fillId="0" borderId="2" xfId="0" applyNumberFormat="1" applyFont="1" applyBorder="1" applyAlignment="1" applyProtection="1">
      <alignment horizontal="center" vertical="center" wrapText="1"/>
    </xf>
    <xf numFmtId="2" fontId="36" fillId="0" borderId="2" xfId="0" applyNumberFormat="1" applyFont="1" applyBorder="1" applyAlignment="1" applyProtection="1">
      <alignment horizontal="center" vertical="center" wrapText="1"/>
    </xf>
    <xf numFmtId="1" fontId="36" fillId="0" borderId="2" xfId="0" applyNumberFormat="1" applyFont="1" applyBorder="1" applyAlignment="1" applyProtection="1">
      <alignment horizontal="center" vertical="center" wrapText="1"/>
    </xf>
    <xf numFmtId="1" fontId="32" fillId="0" borderId="3" xfId="0" applyNumberFormat="1" applyFont="1" applyBorder="1" applyAlignment="1" applyProtection="1">
      <alignment horizontal="center" vertical="center" wrapText="1"/>
    </xf>
    <xf numFmtId="2" fontId="36" fillId="0" borderId="3" xfId="0" applyNumberFormat="1" applyFont="1" applyBorder="1" applyAlignment="1" applyProtection="1">
      <alignment horizontal="center" vertical="center" wrapText="1"/>
    </xf>
    <xf numFmtId="1" fontId="36" fillId="0" borderId="3" xfId="0" applyNumberFormat="1" applyFont="1" applyBorder="1" applyAlignment="1" applyProtection="1">
      <alignment horizontal="center" vertical="center" wrapText="1"/>
    </xf>
    <xf numFmtId="0" fontId="32" fillId="0" borderId="4" xfId="0" applyFont="1" applyBorder="1" applyAlignment="1" applyProtection="1">
      <alignment vertical="center" wrapText="1"/>
    </xf>
    <xf numFmtId="0" fontId="40" fillId="0" borderId="5" xfId="0" applyFont="1" applyBorder="1" applyAlignment="1" applyProtection="1">
      <alignment horizontal="left" vertical="center" wrapText="1" indent="1"/>
    </xf>
    <xf numFmtId="1" fontId="32" fillId="0" borderId="4" xfId="0" applyNumberFormat="1" applyFont="1" applyBorder="1" applyAlignment="1" applyProtection="1">
      <alignment horizontal="center" vertical="center" wrapText="1"/>
    </xf>
    <xf numFmtId="2" fontId="36" fillId="0" borderId="4" xfId="0" applyNumberFormat="1" applyFont="1" applyBorder="1" applyAlignment="1" applyProtection="1">
      <alignment horizontal="center" vertical="center" wrapText="1"/>
    </xf>
    <xf numFmtId="1" fontId="36" fillId="0" borderId="4" xfId="0" applyNumberFormat="1" applyFont="1" applyBorder="1" applyAlignment="1" applyProtection="1">
      <alignment horizontal="center" vertical="center" wrapText="1"/>
    </xf>
    <xf numFmtId="1" fontId="32" fillId="0" borderId="15" xfId="0" applyNumberFormat="1" applyFont="1" applyBorder="1" applyAlignment="1" applyProtection="1">
      <alignment horizontal="center" vertical="center" wrapText="1"/>
    </xf>
    <xf numFmtId="0" fontId="0" fillId="0" borderId="14" xfId="0" applyBorder="1" applyProtection="1"/>
    <xf numFmtId="1" fontId="32" fillId="0" borderId="16" xfId="0" applyNumberFormat="1" applyFont="1" applyBorder="1" applyAlignment="1" applyProtection="1">
      <alignment horizontal="center" vertical="center" wrapText="1"/>
    </xf>
    <xf numFmtId="2" fontId="32" fillId="0" borderId="1" xfId="0" applyNumberFormat="1" applyFont="1" applyBorder="1" applyAlignment="1" applyProtection="1">
      <alignment horizontal="center" vertical="center" wrapText="1"/>
    </xf>
    <xf numFmtId="1" fontId="32" fillId="0" borderId="17" xfId="0" applyNumberFormat="1" applyFont="1" applyBorder="1" applyAlignment="1" applyProtection="1">
      <alignment horizontal="center" vertical="center" wrapText="1"/>
    </xf>
    <xf numFmtId="1" fontId="32" fillId="0" borderId="18" xfId="0" applyNumberFormat="1" applyFont="1" applyBorder="1" applyAlignment="1" applyProtection="1">
      <alignment horizontal="center" vertical="center" wrapText="1"/>
    </xf>
    <xf numFmtId="2" fontId="24" fillId="0" borderId="2" xfId="0" applyNumberFormat="1" applyFont="1" applyBorder="1" applyAlignment="1" applyProtection="1">
      <alignment vertical="center" wrapText="1"/>
    </xf>
    <xf numFmtId="167" fontId="43" fillId="0" borderId="7" xfId="0" applyNumberFormat="1" applyFont="1" applyBorder="1" applyAlignment="1" applyProtection="1">
      <alignment horizontal="center" vertical="center" wrapText="1"/>
    </xf>
    <xf numFmtId="0" fontId="0" fillId="0" borderId="1" xfId="0" applyNumberFormat="1" applyFont="1" applyFill="1" applyBorder="1" applyAlignment="1" applyProtection="1">
      <alignment wrapText="1"/>
    </xf>
    <xf numFmtId="0" fontId="0" fillId="6" borderId="1" xfId="0" applyFill="1" applyBorder="1" applyProtection="1"/>
    <xf numFmtId="0" fontId="21" fillId="5" borderId="0" xfId="0" applyFont="1" applyFill="1" applyBorder="1" applyProtection="1"/>
    <xf numFmtId="0" fontId="53" fillId="0" borderId="0" xfId="0" applyFont="1" applyProtection="1">
      <protection locked="0"/>
    </xf>
    <xf numFmtId="0" fontId="56" fillId="0" borderId="0" xfId="0" applyFont="1" applyAlignment="1">
      <alignment horizontal="left" vertical="center" indent="1"/>
    </xf>
    <xf numFmtId="0" fontId="22" fillId="0" borderId="0" xfId="0" applyFont="1" applyAlignment="1">
      <alignment vertical="center"/>
    </xf>
    <xf numFmtId="0" fontId="58" fillId="0" borderId="0" xfId="0" applyFont="1" applyAlignment="1">
      <alignment horizontal="left" vertical="center" indent="3"/>
    </xf>
    <xf numFmtId="0" fontId="55" fillId="0" borderId="0" xfId="0" applyFont="1" applyAlignment="1">
      <alignment vertical="center"/>
    </xf>
    <xf numFmtId="0" fontId="60" fillId="0" borderId="0" xfId="0" applyFont="1" applyAlignment="1">
      <alignment horizontal="justify" vertical="center"/>
    </xf>
    <xf numFmtId="0" fontId="58" fillId="0" borderId="0" xfId="0" applyFont="1" applyAlignment="1">
      <alignment horizontal="justify" vertical="center"/>
    </xf>
    <xf numFmtId="0" fontId="22" fillId="0" borderId="0" xfId="0" applyFont="1" applyAlignment="1">
      <alignment horizontal="left" vertical="center" indent="1"/>
    </xf>
    <xf numFmtId="0" fontId="61" fillId="0" borderId="0" xfId="0" applyFont="1" applyAlignment="1">
      <alignment vertical="center"/>
    </xf>
    <xf numFmtId="0" fontId="22" fillId="0" borderId="0" xfId="0" applyFont="1" applyAlignment="1">
      <alignment horizontal="justify" vertical="center"/>
    </xf>
    <xf numFmtId="0" fontId="58" fillId="0" borderId="0" xfId="0" applyFont="1" applyAlignment="1">
      <alignment vertical="center"/>
    </xf>
    <xf numFmtId="0" fontId="22" fillId="0" borderId="0" xfId="0" applyFont="1" applyAlignment="1">
      <alignment horizontal="left" vertical="center" indent="2"/>
    </xf>
    <xf numFmtId="0" fontId="46" fillId="0" borderId="0" xfId="0" applyFont="1" applyAlignment="1">
      <alignment vertical="center"/>
    </xf>
    <xf numFmtId="0" fontId="62" fillId="8" borderId="1" xfId="0" applyFont="1" applyFill="1" applyBorder="1" applyAlignment="1" applyProtection="1">
      <alignment horizontal="center" wrapText="1"/>
      <protection locked="0" hidden="1"/>
    </xf>
    <xf numFmtId="0" fontId="4" fillId="3" borderId="0" xfId="5" applyNumberFormat="1" applyFont="1" applyBorder="1" applyProtection="1">
      <alignment horizontal="left" vertical="center" indent="2"/>
      <protection locked="0"/>
    </xf>
    <xf numFmtId="0" fontId="14" fillId="6" borderId="0" xfId="0" applyFont="1" applyFill="1" applyBorder="1" applyAlignment="1" applyProtection="1">
      <alignment horizontal="center" vertical="center" wrapText="1"/>
      <protection locked="0"/>
    </xf>
    <xf numFmtId="0" fontId="16" fillId="3" borderId="0" xfId="5" applyNumberFormat="1" applyFont="1" applyBorder="1" applyAlignment="1" applyProtection="1">
      <alignment horizontal="left" vertical="center" wrapText="1" indent="2"/>
      <protection locked="0"/>
    </xf>
    <xf numFmtId="0" fontId="0" fillId="6" borderId="0" xfId="0" applyFont="1" applyFill="1" applyBorder="1" applyAlignment="1" applyProtection="1">
      <alignment horizontal="left" vertical="center" wrapText="1"/>
      <protection locked="0"/>
    </xf>
    <xf numFmtId="0" fontId="16" fillId="3" borderId="0" xfId="5" applyNumberFormat="1" applyFont="1" applyBorder="1" applyProtection="1">
      <alignment horizontal="left" vertical="center" indent="2"/>
      <protection locked="0"/>
    </xf>
    <xf numFmtId="0" fontId="4" fillId="3" borderId="0" xfId="5" applyNumberFormat="1" applyFont="1" applyBorder="1" applyAlignment="1" applyProtection="1">
      <alignment horizontal="left" vertical="center" indent="2"/>
      <protection locked="0"/>
    </xf>
    <xf numFmtId="0" fontId="54" fillId="3" borderId="0" xfId="5" applyNumberFormat="1" applyFont="1" applyBorder="1" applyProtection="1">
      <alignment horizontal="left" vertical="center" indent="2"/>
      <protection locked="0"/>
    </xf>
    <xf numFmtId="0" fontId="4" fillId="3" borderId="0" xfId="5" applyNumberFormat="1" applyFont="1" applyBorder="1" applyAlignment="1" applyProtection="1">
      <alignment horizontal="left" vertical="center" wrapText="1"/>
      <protection locked="0"/>
    </xf>
    <xf numFmtId="0" fontId="0" fillId="0" borderId="9" xfId="0" applyBorder="1" applyAlignment="1" applyProtection="1">
      <alignment horizontal="center" vertical="center" wrapText="1"/>
    </xf>
    <xf numFmtId="0" fontId="0" fillId="0" borderId="7" xfId="0" applyBorder="1" applyAlignment="1" applyProtection="1">
      <alignment horizontal="center" vertical="center" wrapText="1"/>
    </xf>
    <xf numFmtId="0" fontId="33" fillId="0" borderId="0" xfId="0" applyFont="1" applyBorder="1" applyAlignment="1" applyProtection="1">
      <alignment horizontal="right" vertical="center" wrapText="1" indent="1"/>
      <protection locked="0"/>
    </xf>
    <xf numFmtId="0" fontId="33" fillId="0" borderId="0" xfId="0" applyFont="1" applyBorder="1" applyAlignment="1" applyProtection="1">
      <alignment horizontal="left" vertical="center" wrapText="1" indent="1"/>
      <protection locked="0"/>
    </xf>
    <xf numFmtId="0" fontId="0" fillId="0" borderId="0" xfId="0" applyFill="1" applyBorder="1" applyAlignment="1" applyProtection="1">
      <alignment horizontal="right" vertical="center" wrapText="1" indent="1"/>
      <protection locked="0"/>
    </xf>
    <xf numFmtId="0" fontId="0" fillId="0" borderId="0" xfId="0" applyFill="1" applyBorder="1" applyAlignment="1" applyProtection="1">
      <alignment horizontal="left" vertical="center" wrapText="1" indent="1"/>
      <protection locked="0"/>
    </xf>
    <xf numFmtId="1" fontId="32" fillId="0" borderId="19" xfId="0" applyNumberFormat="1" applyFont="1" applyBorder="1" applyAlignment="1" applyProtection="1">
      <alignment horizontal="center" vertical="center" wrapText="1"/>
    </xf>
    <xf numFmtId="1" fontId="32" fillId="0" borderId="20" xfId="0" applyNumberFormat="1" applyFont="1" applyBorder="1" applyAlignment="1" applyProtection="1">
      <alignment horizontal="center" vertical="center" wrapText="1"/>
    </xf>
    <xf numFmtId="0" fontId="0" fillId="0" borderId="1" xfId="0" applyBorder="1" applyAlignment="1" applyProtection="1">
      <alignment horizontal="left" vertical="center" wrapText="1" indent="1"/>
      <protection locked="0"/>
    </xf>
    <xf numFmtId="0" fontId="42" fillId="0" borderId="1" xfId="0" applyFont="1" applyBorder="1" applyAlignment="1" applyProtection="1">
      <alignment horizontal="left" vertical="center" wrapText="1" indent="1"/>
    </xf>
    <xf numFmtId="0" fontId="42" fillId="0" borderId="9" xfId="0" applyFont="1" applyBorder="1" applyAlignment="1" applyProtection="1">
      <alignment horizontal="left" vertical="center" wrapText="1" indent="1"/>
    </xf>
    <xf numFmtId="0" fontId="0" fillId="0" borderId="0" xfId="0" applyFont="1" applyBorder="1" applyAlignment="1" applyProtection="1">
      <alignment horizontal="justify" vertical="center" wrapText="1"/>
    </xf>
    <xf numFmtId="168" fontId="0" fillId="0" borderId="0" xfId="0" applyNumberFormat="1" applyBorder="1" applyAlignment="1" applyProtection="1">
      <alignment horizontal="left" vertical="center" wrapText="1"/>
      <protection locked="0"/>
    </xf>
    <xf numFmtId="0" fontId="36" fillId="6" borderId="1" xfId="0" applyFont="1" applyFill="1" applyBorder="1" applyAlignment="1" applyProtection="1">
      <alignment horizontal="center" vertical="center" wrapText="1"/>
    </xf>
    <xf numFmtId="0" fontId="32" fillId="6" borderId="1" xfId="0" applyFont="1" applyFill="1" applyBorder="1" applyAlignment="1" applyProtection="1">
      <alignment horizontal="center" vertical="center" wrapText="1"/>
    </xf>
    <xf numFmtId="1" fontId="24" fillId="0" borderId="21" xfId="0" applyNumberFormat="1" applyFont="1" applyBorder="1" applyAlignment="1" applyProtection="1">
      <alignment horizontal="center" vertical="center" wrapText="1"/>
    </xf>
    <xf numFmtId="1" fontId="24" fillId="0" borderId="22" xfId="0" applyNumberFormat="1"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4" fillId="6" borderId="1" xfId="0" applyFont="1" applyFill="1" applyBorder="1" applyAlignment="1" applyProtection="1">
      <alignment horizontal="left" vertical="center" wrapText="1" indent="1"/>
    </xf>
    <xf numFmtId="0" fontId="33" fillId="0" borderId="1" xfId="0" applyFont="1" applyBorder="1" applyAlignment="1" applyProtection="1">
      <alignment horizontal="left" vertical="center" wrapText="1" indent="1"/>
    </xf>
    <xf numFmtId="0" fontId="33" fillId="0" borderId="7" xfId="0" applyFont="1" applyBorder="1" applyAlignment="1" applyProtection="1">
      <alignment horizontal="left" vertical="center" wrapText="1" indent="1"/>
    </xf>
    <xf numFmtId="0" fontId="32" fillId="0" borderId="11" xfId="0" applyFont="1" applyBorder="1" applyAlignment="1" applyProtection="1">
      <alignment horizontal="center" vertical="center" wrapText="1"/>
    </xf>
    <xf numFmtId="0" fontId="32" fillId="0" borderId="6" xfId="0" applyFont="1" applyBorder="1" applyAlignment="1" applyProtection="1">
      <alignment horizontal="center" vertical="center" wrapText="1"/>
    </xf>
    <xf numFmtId="0" fontId="32" fillId="0" borderId="12"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8" fillId="0" borderId="2" xfId="0" applyFont="1" applyBorder="1" applyAlignment="1" applyProtection="1">
      <alignment horizontal="center" vertical="center" wrapText="1"/>
    </xf>
    <xf numFmtId="0" fontId="38" fillId="0" borderId="4"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36" fillId="6" borderId="1" xfId="0" applyFont="1" applyFill="1" applyBorder="1" applyAlignment="1" applyProtection="1">
      <alignment horizontal="left" vertical="center" wrapText="1" indent="1"/>
    </xf>
    <xf numFmtId="0" fontId="41" fillId="0" borderId="2" xfId="0" applyFont="1" applyBorder="1" applyAlignment="1" applyProtection="1">
      <alignment horizontal="center" vertical="center" wrapText="1"/>
    </xf>
    <xf numFmtId="0" fontId="41" fillId="0" borderId="4" xfId="0" applyFont="1" applyBorder="1" applyAlignment="1" applyProtection="1">
      <alignment horizontal="center" vertical="center" wrapText="1"/>
    </xf>
    <xf numFmtId="0" fontId="24" fillId="0" borderId="9"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0" fillId="0" borderId="1" xfId="0" applyBorder="1" applyAlignment="1" applyProtection="1">
      <alignment horizontal="left" vertical="center" wrapText="1" indent="1"/>
    </xf>
    <xf numFmtId="0" fontId="0" fillId="0" borderId="7" xfId="0" applyFont="1" applyBorder="1" applyAlignment="1" applyProtection="1">
      <alignment horizontal="left" vertical="center" wrapText="1" indent="1"/>
    </xf>
    <xf numFmtId="0" fontId="33" fillId="6" borderId="1" xfId="0" applyFont="1" applyFill="1" applyBorder="1" applyAlignment="1" applyProtection="1">
      <alignment horizontal="center" vertical="center" wrapText="1"/>
    </xf>
    <xf numFmtId="167" fontId="36" fillId="0" borderId="1" xfId="0" applyNumberFormat="1" applyFont="1" applyBorder="1" applyAlignment="1" applyProtection="1">
      <alignment horizontal="center" vertical="center" wrapText="1"/>
    </xf>
    <xf numFmtId="0" fontId="44" fillId="6" borderId="1" xfId="0" applyFont="1" applyFill="1" applyBorder="1" applyAlignment="1" applyProtection="1">
      <alignment horizontal="left" vertical="center" wrapText="1" indent="1"/>
    </xf>
  </cellXfs>
  <cellStyles count="6">
    <cellStyle name="Año del calendario" xfId="2"/>
    <cellStyle name="Excel Built-in Title" xfId="5"/>
    <cellStyle name="Fecha" xfId="3"/>
    <cellStyle name="Finalizado o vencido" xfId="4"/>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67898A"/>
      <rgbColor rgb="009999FF"/>
      <rgbColor rgb="00993366"/>
      <rgbColor rgb="00EEEEEE"/>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38F8D"/>
      <rgbColor rgb="00CC99FF"/>
      <rgbColor rgb="00FFCC99"/>
      <rgbColor rgb="003366FF"/>
      <rgbColor rgb="0065ACB3"/>
      <rgbColor rgb="0099CC00"/>
      <rgbColor rgb="00FFCC00"/>
      <rgbColor rgb="00FF9900"/>
      <rgbColor rgb="00FF6600"/>
      <rgbColor rgb="004B866D"/>
      <rgbColor rgb="005F9C9D"/>
      <rgbColor rgb="00003366"/>
      <rgbColor rgb="00339966"/>
      <rgbColor rgb="000D0D0D"/>
      <rgbColor rgb="00333300"/>
      <rgbColor rgb="00B01513"/>
      <rgbColor rgb="00993366"/>
      <rgbColor rgb="00333399"/>
      <rgbColor rgb="002A515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333375</xdr:colOff>
      <xdr:row>0</xdr:row>
      <xdr:rowOff>371475</xdr:rowOff>
    </xdr:from>
    <xdr:to>
      <xdr:col>8</xdr:col>
      <xdr:colOff>1066800</xdr:colOff>
      <xdr:row>1</xdr:row>
      <xdr:rowOff>904875</xdr:rowOff>
    </xdr:to>
    <xdr:sp macro="" textlink="">
      <xdr:nvSpPr>
        <xdr:cNvPr id="1025" name="Lista de tareas pendientes anual"/>
        <xdr:cNvSpPr>
          <a:spLocks noChangeArrowheads="1"/>
        </xdr:cNvSpPr>
      </xdr:nvSpPr>
      <xdr:spPr bwMode="auto">
        <a:xfrm>
          <a:off x="20812125" y="371475"/>
          <a:ext cx="733425" cy="914400"/>
        </a:xfrm>
        <a:prstGeom prst="rect">
          <a:avLst/>
        </a:prstGeom>
        <a:solidFill>
          <a:srgbClr val="B01513"/>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1066800</xdr:colOff>
      <xdr:row>0</xdr:row>
      <xdr:rowOff>0</xdr:rowOff>
    </xdr:from>
    <xdr:to>
      <xdr:col>9</xdr:col>
      <xdr:colOff>57150</xdr:colOff>
      <xdr:row>0</xdr:row>
      <xdr:rowOff>381000</xdr:rowOff>
    </xdr:to>
    <xdr:sp macro="" textlink="">
      <xdr:nvSpPr>
        <xdr:cNvPr id="1026" name="Lista de tareas pendientes anual"/>
        <xdr:cNvSpPr>
          <a:spLocks noChangeArrowheads="1"/>
        </xdr:cNvSpPr>
      </xdr:nvSpPr>
      <xdr:spPr bwMode="auto">
        <a:xfrm>
          <a:off x="21545550" y="0"/>
          <a:ext cx="190500"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0</xdr:row>
      <xdr:rowOff>371475</xdr:rowOff>
    </xdr:from>
    <xdr:to>
      <xdr:col>4</xdr:col>
      <xdr:colOff>1066800</xdr:colOff>
      <xdr:row>1</xdr:row>
      <xdr:rowOff>904875</xdr:rowOff>
    </xdr:to>
    <xdr:sp macro="" textlink="">
      <xdr:nvSpPr>
        <xdr:cNvPr id="2059" name="Lista de tareas pendientes anual"/>
        <xdr:cNvSpPr>
          <a:spLocks noChangeArrowheads="1"/>
        </xdr:cNvSpPr>
      </xdr:nvSpPr>
      <xdr:spPr bwMode="auto">
        <a:xfrm>
          <a:off x="11553825" y="371475"/>
          <a:ext cx="733425" cy="914400"/>
        </a:xfrm>
        <a:prstGeom prst="rect">
          <a:avLst/>
        </a:prstGeom>
        <a:solidFill>
          <a:srgbClr val="B01513"/>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1066800</xdr:colOff>
      <xdr:row>0</xdr:row>
      <xdr:rowOff>0</xdr:rowOff>
    </xdr:from>
    <xdr:to>
      <xdr:col>5</xdr:col>
      <xdr:colOff>0</xdr:colOff>
      <xdr:row>0</xdr:row>
      <xdr:rowOff>381000</xdr:rowOff>
    </xdr:to>
    <xdr:sp macro="" textlink="">
      <xdr:nvSpPr>
        <xdr:cNvPr id="2060" name="Lista de tareas pendientes anual"/>
        <xdr:cNvSpPr>
          <a:spLocks noChangeArrowheads="1"/>
        </xdr:cNvSpPr>
      </xdr:nvSpPr>
      <xdr:spPr bwMode="auto">
        <a:xfrm>
          <a:off x="12287250" y="0"/>
          <a:ext cx="190500"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1066800</xdr:colOff>
      <xdr:row>0</xdr:row>
      <xdr:rowOff>0</xdr:rowOff>
    </xdr:from>
    <xdr:to>
      <xdr:col>9</xdr:col>
      <xdr:colOff>28575</xdr:colOff>
      <xdr:row>0</xdr:row>
      <xdr:rowOff>381000</xdr:rowOff>
    </xdr:to>
    <xdr:sp macro="" textlink="">
      <xdr:nvSpPr>
        <xdr:cNvPr id="3082" name="Lista de tareas pendientes anual"/>
        <xdr:cNvSpPr>
          <a:spLocks noChangeArrowheads="1"/>
        </xdr:cNvSpPr>
      </xdr:nvSpPr>
      <xdr:spPr bwMode="auto">
        <a:xfrm>
          <a:off x="12011025" y="0"/>
          <a:ext cx="1276350"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381000</xdr:colOff>
      <xdr:row>0</xdr:row>
      <xdr:rowOff>371475</xdr:rowOff>
    </xdr:from>
    <xdr:to>
      <xdr:col>8</xdr:col>
      <xdr:colOff>1066800</xdr:colOff>
      <xdr:row>1</xdr:row>
      <xdr:rowOff>904875</xdr:rowOff>
    </xdr:to>
    <xdr:sp macro="" textlink="">
      <xdr:nvSpPr>
        <xdr:cNvPr id="4106" name="Lista de tareas pendientes anual"/>
        <xdr:cNvSpPr>
          <a:spLocks noChangeArrowheads="1"/>
        </xdr:cNvSpPr>
      </xdr:nvSpPr>
      <xdr:spPr bwMode="auto">
        <a:xfrm>
          <a:off x="11753850" y="371475"/>
          <a:ext cx="685800" cy="914400"/>
        </a:xfrm>
        <a:prstGeom prst="rect">
          <a:avLst/>
        </a:prstGeom>
        <a:solidFill>
          <a:srgbClr val="B01513"/>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1066800</xdr:colOff>
      <xdr:row>0</xdr:row>
      <xdr:rowOff>0</xdr:rowOff>
    </xdr:from>
    <xdr:to>
      <xdr:col>9</xdr:col>
      <xdr:colOff>28575</xdr:colOff>
      <xdr:row>0</xdr:row>
      <xdr:rowOff>381000</xdr:rowOff>
    </xdr:to>
    <xdr:sp macro="" textlink="">
      <xdr:nvSpPr>
        <xdr:cNvPr id="4107" name="Lista de tareas pendientes anual"/>
        <xdr:cNvSpPr>
          <a:spLocks noChangeArrowheads="1"/>
        </xdr:cNvSpPr>
      </xdr:nvSpPr>
      <xdr:spPr bwMode="auto">
        <a:xfrm>
          <a:off x="12439650" y="0"/>
          <a:ext cx="1276350"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371475</xdr:rowOff>
    </xdr:from>
    <xdr:to>
      <xdr:col>5</xdr:col>
      <xdr:colOff>1066800</xdr:colOff>
      <xdr:row>1</xdr:row>
      <xdr:rowOff>904875</xdr:rowOff>
    </xdr:to>
    <xdr:sp macro="" textlink="">
      <xdr:nvSpPr>
        <xdr:cNvPr id="5121" name="Lista de tareas pendientes anual"/>
        <xdr:cNvSpPr>
          <a:spLocks noChangeArrowheads="1"/>
        </xdr:cNvSpPr>
      </xdr:nvSpPr>
      <xdr:spPr bwMode="auto">
        <a:xfrm>
          <a:off x="8858250" y="371475"/>
          <a:ext cx="1038225" cy="914400"/>
        </a:xfrm>
        <a:prstGeom prst="rect">
          <a:avLst/>
        </a:prstGeom>
        <a:solidFill>
          <a:srgbClr val="B01513"/>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1066800</xdr:colOff>
      <xdr:row>0</xdr:row>
      <xdr:rowOff>0</xdr:rowOff>
    </xdr:from>
    <xdr:to>
      <xdr:col>6</xdr:col>
      <xdr:colOff>28575</xdr:colOff>
      <xdr:row>0</xdr:row>
      <xdr:rowOff>381000</xdr:rowOff>
    </xdr:to>
    <xdr:sp macro="" textlink="">
      <xdr:nvSpPr>
        <xdr:cNvPr id="5122" name="Lista de tareas pendientes anual"/>
        <xdr:cNvSpPr>
          <a:spLocks noChangeArrowheads="1"/>
        </xdr:cNvSpPr>
      </xdr:nvSpPr>
      <xdr:spPr bwMode="auto">
        <a:xfrm>
          <a:off x="9896475" y="0"/>
          <a:ext cx="1038225"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123825</xdr:colOff>
      <xdr:row>0</xdr:row>
      <xdr:rowOff>371475</xdr:rowOff>
    </xdr:from>
    <xdr:to>
      <xdr:col>7</xdr:col>
      <xdr:colOff>1066800</xdr:colOff>
      <xdr:row>1</xdr:row>
      <xdr:rowOff>904875</xdr:rowOff>
    </xdr:to>
    <xdr:sp macro="" textlink="">
      <xdr:nvSpPr>
        <xdr:cNvPr id="6153" name="Lista de tareas pendientes anual"/>
        <xdr:cNvSpPr>
          <a:spLocks noChangeArrowheads="1"/>
        </xdr:cNvSpPr>
      </xdr:nvSpPr>
      <xdr:spPr bwMode="auto">
        <a:xfrm>
          <a:off x="10687050" y="371475"/>
          <a:ext cx="942975" cy="914400"/>
        </a:xfrm>
        <a:prstGeom prst="rect">
          <a:avLst/>
        </a:prstGeom>
        <a:solidFill>
          <a:srgbClr val="B01513"/>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1066800</xdr:colOff>
      <xdr:row>0</xdr:row>
      <xdr:rowOff>0</xdr:rowOff>
    </xdr:from>
    <xdr:to>
      <xdr:col>8</xdr:col>
      <xdr:colOff>28575</xdr:colOff>
      <xdr:row>0</xdr:row>
      <xdr:rowOff>381000</xdr:rowOff>
    </xdr:to>
    <xdr:sp macro="" textlink="">
      <xdr:nvSpPr>
        <xdr:cNvPr id="6154" name="Lista de tareas pendientes anual"/>
        <xdr:cNvSpPr>
          <a:spLocks noChangeArrowheads="1"/>
        </xdr:cNvSpPr>
      </xdr:nvSpPr>
      <xdr:spPr bwMode="auto">
        <a:xfrm>
          <a:off x="11630025" y="0"/>
          <a:ext cx="266700"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381000</xdr:colOff>
      <xdr:row>0</xdr:row>
      <xdr:rowOff>371475</xdr:rowOff>
    </xdr:from>
    <xdr:to>
      <xdr:col>6</xdr:col>
      <xdr:colOff>1066800</xdr:colOff>
      <xdr:row>1</xdr:row>
      <xdr:rowOff>904875</xdr:rowOff>
    </xdr:to>
    <xdr:sp macro="" textlink="">
      <xdr:nvSpPr>
        <xdr:cNvPr id="7179" name="Lista de tareas pendientes anual"/>
        <xdr:cNvSpPr>
          <a:spLocks noChangeArrowheads="1"/>
        </xdr:cNvSpPr>
      </xdr:nvSpPr>
      <xdr:spPr bwMode="auto">
        <a:xfrm>
          <a:off x="11534775" y="371475"/>
          <a:ext cx="685800" cy="914400"/>
        </a:xfrm>
        <a:prstGeom prst="rect">
          <a:avLst/>
        </a:prstGeom>
        <a:solidFill>
          <a:srgbClr val="B01513"/>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1066800</xdr:colOff>
      <xdr:row>0</xdr:row>
      <xdr:rowOff>0</xdr:rowOff>
    </xdr:from>
    <xdr:to>
      <xdr:col>7</xdr:col>
      <xdr:colOff>28575</xdr:colOff>
      <xdr:row>0</xdr:row>
      <xdr:rowOff>381000</xdr:rowOff>
    </xdr:to>
    <xdr:sp macro="" textlink="">
      <xdr:nvSpPr>
        <xdr:cNvPr id="7180" name="Lista de tareas pendientes anual"/>
        <xdr:cNvSpPr>
          <a:spLocks noChangeArrowheads="1"/>
        </xdr:cNvSpPr>
      </xdr:nvSpPr>
      <xdr:spPr bwMode="auto">
        <a:xfrm>
          <a:off x="12220575" y="0"/>
          <a:ext cx="495300"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1066800</xdr:colOff>
      <xdr:row>0</xdr:row>
      <xdr:rowOff>0</xdr:rowOff>
    </xdr:from>
    <xdr:to>
      <xdr:col>7</xdr:col>
      <xdr:colOff>28575</xdr:colOff>
      <xdr:row>0</xdr:row>
      <xdr:rowOff>381000</xdr:rowOff>
    </xdr:to>
    <xdr:sp macro="" textlink="">
      <xdr:nvSpPr>
        <xdr:cNvPr id="8203" name="Lista de tareas pendientes anual"/>
        <xdr:cNvSpPr>
          <a:spLocks noChangeArrowheads="1"/>
        </xdr:cNvSpPr>
      </xdr:nvSpPr>
      <xdr:spPr bwMode="auto">
        <a:xfrm>
          <a:off x="11163300" y="0"/>
          <a:ext cx="1238250" cy="381000"/>
        </a:xfrm>
        <a:prstGeom prst="rect">
          <a:avLst/>
        </a:prstGeom>
        <a:solidFill>
          <a:srgbClr val="FFFFFF"/>
        </a:solidFill>
        <a:ln>
          <a:noFill/>
        </a:ln>
        <a:effectLst/>
        <a:extLst>
          <a:ext uri="{91240B29-F687-4F45-9708-019B960494DF}">
            <a14:hiddenLine xmlns:a14="http://schemas.microsoft.com/office/drawing/2010/main" w="44280"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28576</xdr:colOff>
      <xdr:row>0</xdr:row>
      <xdr:rowOff>0</xdr:rowOff>
    </xdr:from>
    <xdr:to>
      <xdr:col>2</xdr:col>
      <xdr:colOff>271553</xdr:colOff>
      <xdr:row>3</xdr:row>
      <xdr:rowOff>276224</xdr:rowOff>
    </xdr:to>
    <xdr:pic>
      <xdr:nvPicPr>
        <xdr:cNvPr id="9217"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6" y="0"/>
          <a:ext cx="2824252" cy="94297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257175</xdr:colOff>
      <xdr:row>7</xdr:row>
      <xdr:rowOff>38100</xdr:rowOff>
    </xdr:from>
    <xdr:to>
      <xdr:col>10</xdr:col>
      <xdr:colOff>419100</xdr:colOff>
      <xdr:row>11</xdr:row>
      <xdr:rowOff>171450</xdr:rowOff>
    </xdr:to>
    <xdr:sp macro="" textlink="" fLocksText="0">
      <xdr:nvSpPr>
        <xdr:cNvPr id="3" name="Speech Bubble: Rectangle 1"/>
        <xdr:cNvSpPr>
          <a:spLocks noChangeArrowheads="1"/>
        </xdr:cNvSpPr>
      </xdr:nvSpPr>
      <xdr:spPr bwMode="auto">
        <a:xfrm>
          <a:off x="8315325" y="1762125"/>
          <a:ext cx="2505075" cy="1238250"/>
        </a:xfrm>
        <a:prstGeom prst="wedgeRectCallout">
          <a:avLst>
            <a:gd name="adj1" fmla="val -83041"/>
            <a:gd name="adj2" fmla="val -64403"/>
          </a:avLst>
        </a:prstGeom>
        <a:solidFill>
          <a:srgbClr val="EA6312"/>
        </a:solidFill>
        <a:ln w="26280" cap="flat">
          <a:solidFill>
            <a:srgbClr val="AD490D"/>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defRPr sz="1000"/>
          </a:pPr>
          <a:r>
            <a:rPr lang="es-ES" sz="1100" b="0" i="0" u="none" strike="noStrike" baseline="0">
              <a:solidFill>
                <a:srgbClr val="FFFFFF"/>
              </a:solidFill>
              <a:latin typeface="Century Gothic"/>
            </a:rPr>
            <a:t>Una vez generado el documento, antes de enviarlo en pdf, compruebe que es correcto, que se han realizado los cálculos y que se indican todos los números de los documentos justificativos</a:t>
          </a:r>
        </a:p>
        <a:p>
          <a:pPr algn="l" rtl="0">
            <a:defRPr sz="1000"/>
          </a:pPr>
          <a:endParaRPr lang="es-ES" sz="1100" b="0" i="0" u="none" strike="noStrike" baseline="0">
            <a:solidFill>
              <a:srgbClr val="FFFFFF"/>
            </a:solidFill>
            <a:latin typeface="Century Gothic"/>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B1:K50"/>
  <sheetViews>
    <sheetView topLeftCell="B1" workbookViewId="0">
      <selection activeCell="C21" sqref="C21"/>
    </sheetView>
  </sheetViews>
  <sheetFormatPr baseColWidth="10" defaultColWidth="9.5703125" defaultRowHeight="30" customHeight="1" x14ac:dyDescent="0.2"/>
  <cols>
    <col min="1" max="1" width="2.85546875" style="31" customWidth="1"/>
    <col min="2" max="2" width="26.140625" style="31" customWidth="1"/>
    <col min="3" max="3" width="169.140625" style="31" customWidth="1"/>
    <col min="4" max="4" width="20" style="31" customWidth="1"/>
    <col min="5" max="5" width="31.7109375" style="31" customWidth="1"/>
    <col min="6" max="6" width="22.42578125" style="31" customWidth="1"/>
    <col min="7" max="7" width="17.5703125" style="31" customWidth="1"/>
    <col min="8" max="8" width="17.28515625" style="31" customWidth="1"/>
    <col min="9" max="9" width="18" style="31" customWidth="1"/>
    <col min="10" max="10" width="19" style="31" customWidth="1"/>
    <col min="11" max="11" width="21.28515625" style="31" customWidth="1"/>
    <col min="12" max="16384" width="9.5703125" style="31"/>
  </cols>
  <sheetData>
    <row r="1" spans="2:11" ht="30" customHeight="1" x14ac:dyDescent="0.2">
      <c r="I1" s="32">
        <f ca="1">YEAR(TODAY())</f>
        <v>2025</v>
      </c>
    </row>
    <row r="2" spans="2:11" ht="84" customHeight="1" x14ac:dyDescent="0.2">
      <c r="B2" s="200" t="s">
        <v>0</v>
      </c>
      <c r="C2" s="200"/>
      <c r="D2" s="200"/>
      <c r="E2" s="200"/>
      <c r="F2" s="200"/>
      <c r="G2" s="200"/>
      <c r="H2" s="200"/>
      <c r="I2" s="200"/>
      <c r="J2" s="200"/>
      <c r="K2" s="200"/>
    </row>
    <row r="3" spans="2:11" ht="50.25" customHeight="1" x14ac:dyDescent="0.3">
      <c r="B3" s="33"/>
      <c r="C3" s="183" t="s">
        <v>135</v>
      </c>
      <c r="D3" s="33"/>
      <c r="E3" s="34"/>
      <c r="F3" s="35"/>
      <c r="G3" s="36"/>
      <c r="H3" s="36"/>
      <c r="I3" s="37"/>
      <c r="J3" s="1"/>
      <c r="K3" s="38"/>
    </row>
    <row r="4" spans="2:11" ht="28.5" customHeight="1" x14ac:dyDescent="0.3">
      <c r="B4" s="39"/>
      <c r="C4" s="183" t="s">
        <v>1</v>
      </c>
      <c r="D4" s="33"/>
      <c r="E4" s="35"/>
      <c r="F4" s="35"/>
      <c r="G4" s="35"/>
      <c r="H4" s="35"/>
      <c r="I4" s="2"/>
      <c r="J4" s="2"/>
      <c r="K4" s="40"/>
    </row>
    <row r="5" spans="2:11" ht="35.25" customHeight="1" x14ac:dyDescent="0.2">
      <c r="C5" s="183" t="s">
        <v>131</v>
      </c>
    </row>
    <row r="6" spans="2:11" ht="50.25" customHeight="1" x14ac:dyDescent="0.3">
      <c r="C6" s="183" t="s">
        <v>132</v>
      </c>
    </row>
    <row r="7" spans="2:11" ht="50.25" customHeight="1" x14ac:dyDescent="0.3">
      <c r="C7" s="183" t="s">
        <v>133</v>
      </c>
    </row>
    <row r="8" spans="2:11" ht="50.25" customHeight="1" x14ac:dyDescent="0.3">
      <c r="C8" s="183" t="s">
        <v>136</v>
      </c>
    </row>
    <row r="9" spans="2:11" ht="50.25" customHeight="1" x14ac:dyDescent="0.3">
      <c r="C9" s="183" t="s">
        <v>134</v>
      </c>
    </row>
    <row r="10" spans="2:11" ht="50.25" customHeight="1" x14ac:dyDescent="0.2">
      <c r="C10" s="187" t="s">
        <v>140</v>
      </c>
      <c r="D10"/>
    </row>
    <row r="11" spans="2:11" ht="50.25" customHeight="1" x14ac:dyDescent="0.2">
      <c r="C11" s="189" t="s">
        <v>141</v>
      </c>
      <c r="D11"/>
    </row>
    <row r="12" spans="2:11" ht="30" customHeight="1" x14ac:dyDescent="0.2">
      <c r="C12" s="189" t="s">
        <v>142</v>
      </c>
      <c r="D12"/>
    </row>
    <row r="13" spans="2:11" ht="30" customHeight="1" x14ac:dyDescent="0.2">
      <c r="C13" s="189" t="s">
        <v>143</v>
      </c>
      <c r="D13"/>
    </row>
    <row r="14" spans="2:11" ht="16.5" customHeight="1" x14ac:dyDescent="0.2">
      <c r="C14" s="190"/>
      <c r="D14"/>
    </row>
    <row r="15" spans="2:11" ht="30" customHeight="1" x14ac:dyDescent="0.2">
      <c r="C15" s="187" t="s">
        <v>144</v>
      </c>
      <c r="D15"/>
    </row>
    <row r="16" spans="2:11" ht="24" customHeight="1" x14ac:dyDescent="0.2">
      <c r="C16" s="191" t="s">
        <v>145</v>
      </c>
    </row>
    <row r="17" spans="3:4" ht="30" customHeight="1" x14ac:dyDescent="0.2">
      <c r="C17" s="192" t="s">
        <v>146</v>
      </c>
      <c r="D17"/>
    </row>
    <row r="18" spans="3:4" ht="25.5" customHeight="1" x14ac:dyDescent="0.2">
      <c r="C18" s="187" t="s">
        <v>147</v>
      </c>
      <c r="D18"/>
    </row>
    <row r="19" spans="3:4" ht="24" customHeight="1" x14ac:dyDescent="0.2">
      <c r="C19" s="193" t="s">
        <v>148</v>
      </c>
      <c r="D19"/>
    </row>
    <row r="20" spans="3:4" ht="13.5" customHeight="1" x14ac:dyDescent="0.2">
      <c r="C20" s="188"/>
      <c r="D20"/>
    </row>
    <row r="21" spans="3:4" ht="23.25" customHeight="1" x14ac:dyDescent="0.2">
      <c r="C21" s="198" t="s">
        <v>168</v>
      </c>
      <c r="D21"/>
    </row>
    <row r="22" spans="3:4" ht="15" customHeight="1" x14ac:dyDescent="0.2">
      <c r="C22" s="190"/>
      <c r="D22"/>
    </row>
    <row r="23" spans="3:4" ht="30" customHeight="1" x14ac:dyDescent="0.2">
      <c r="C23" s="188" t="s">
        <v>149</v>
      </c>
      <c r="D23"/>
    </row>
    <row r="24" spans="3:4" ht="30" customHeight="1" x14ac:dyDescent="0.2">
      <c r="C24" s="188" t="s">
        <v>150</v>
      </c>
      <c r="D24"/>
    </row>
    <row r="25" spans="3:4" ht="30" customHeight="1" x14ac:dyDescent="0.2">
      <c r="C25" s="188" t="s">
        <v>151</v>
      </c>
      <c r="D25"/>
    </row>
    <row r="26" spans="3:4" ht="17.25" customHeight="1" x14ac:dyDescent="0.2">
      <c r="C26" s="194"/>
      <c r="D26"/>
    </row>
    <row r="27" spans="3:4" ht="30" customHeight="1" x14ac:dyDescent="0.2">
      <c r="C27" s="195" t="s">
        <v>152</v>
      </c>
      <c r="D27"/>
    </row>
    <row r="28" spans="3:4" ht="14.25" customHeight="1" x14ac:dyDescent="0.2">
      <c r="C28" s="196"/>
      <c r="D28"/>
    </row>
    <row r="29" spans="3:4" ht="30" customHeight="1" x14ac:dyDescent="0.2">
      <c r="C29" s="195" t="s">
        <v>153</v>
      </c>
      <c r="D29"/>
    </row>
    <row r="30" spans="3:4" ht="15.75" customHeight="1" x14ac:dyDescent="0.2">
      <c r="C30" s="190"/>
      <c r="D30"/>
    </row>
    <row r="31" spans="3:4" ht="30" customHeight="1" x14ac:dyDescent="0.2">
      <c r="C31" s="195" t="s">
        <v>154</v>
      </c>
      <c r="D31"/>
    </row>
    <row r="32" spans="3:4" ht="30" customHeight="1" x14ac:dyDescent="0.2">
      <c r="C32" s="188" t="s">
        <v>155</v>
      </c>
      <c r="D32"/>
    </row>
    <row r="33" spans="3:4" ht="19.5" customHeight="1" x14ac:dyDescent="0.2">
      <c r="C33" s="194"/>
      <c r="D33"/>
    </row>
    <row r="34" spans="3:4" ht="18.75" customHeight="1" x14ac:dyDescent="0.2">
      <c r="C34" s="198" t="s">
        <v>156</v>
      </c>
      <c r="D34"/>
    </row>
    <row r="35" spans="3:4" ht="15" customHeight="1" x14ac:dyDescent="0.2">
      <c r="C35" s="194"/>
      <c r="D35"/>
    </row>
    <row r="36" spans="3:4" ht="30" customHeight="1" x14ac:dyDescent="0.2">
      <c r="C36" s="197" t="s">
        <v>157</v>
      </c>
      <c r="D36"/>
    </row>
    <row r="37" spans="3:4" ht="30" customHeight="1" x14ac:dyDescent="0.2">
      <c r="C37" s="188" t="s">
        <v>158</v>
      </c>
      <c r="D37"/>
    </row>
    <row r="38" spans="3:4" ht="30" customHeight="1" x14ac:dyDescent="0.2">
      <c r="C38" s="188" t="s">
        <v>159</v>
      </c>
      <c r="D38"/>
    </row>
    <row r="39" spans="3:4" ht="15.75" customHeight="1" x14ac:dyDescent="0.2">
      <c r="C39" s="196"/>
      <c r="D39"/>
    </row>
    <row r="40" spans="3:4" ht="30" customHeight="1" x14ac:dyDescent="0.2">
      <c r="C40" s="188" t="s">
        <v>160</v>
      </c>
      <c r="D40"/>
    </row>
    <row r="41" spans="3:4" ht="18.75" customHeight="1" x14ac:dyDescent="0.2">
      <c r="C41" s="196"/>
      <c r="D41"/>
    </row>
    <row r="42" spans="3:4" ht="30" customHeight="1" x14ac:dyDescent="0.2">
      <c r="C42" s="188" t="s">
        <v>161</v>
      </c>
      <c r="D42"/>
    </row>
    <row r="43" spans="3:4" ht="17.25" customHeight="1" x14ac:dyDescent="0.2">
      <c r="C43" s="196"/>
      <c r="D43"/>
    </row>
    <row r="44" spans="3:4" ht="30" customHeight="1" x14ac:dyDescent="0.2">
      <c r="C44" s="188" t="s">
        <v>162</v>
      </c>
      <c r="D44"/>
    </row>
    <row r="45" spans="3:4" ht="15" customHeight="1" x14ac:dyDescent="0.2">
      <c r="C45" s="190"/>
      <c r="D45"/>
    </row>
    <row r="46" spans="3:4" ht="30" customHeight="1" x14ac:dyDescent="0.2">
      <c r="C46" s="188" t="s">
        <v>163</v>
      </c>
      <c r="D46"/>
    </row>
    <row r="47" spans="3:4" ht="12.75" customHeight="1" x14ac:dyDescent="0.2">
      <c r="C47" s="188"/>
      <c r="D47"/>
    </row>
    <row r="48" spans="3:4" ht="30" customHeight="1" x14ac:dyDescent="0.2">
      <c r="C48" s="188" t="s">
        <v>164</v>
      </c>
      <c r="D48"/>
    </row>
    <row r="49" spans="3:4" ht="15.75" customHeight="1" x14ac:dyDescent="0.2">
      <c r="C49" s="196"/>
      <c r="D49"/>
    </row>
    <row r="50" spans="3:4" ht="30" customHeight="1" x14ac:dyDescent="0.2">
      <c r="C50" s="188" t="s">
        <v>165</v>
      </c>
      <c r="D50"/>
    </row>
  </sheetData>
  <mergeCells count="1">
    <mergeCell ref="B2:K2"/>
  </mergeCells>
  <dataValidations count="3">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I1">
      <formula1>0</formula1>
      <formula2>0</formula2>
    </dataValidation>
    <dataValidation operator="equal" allowBlank="1" showInputMessage="1" showErrorMessage="1" prompt="El título de la hoja de cálculo se encuentra en esta celda." sqref="B2">
      <formula1>0</formula1>
      <formula2>0</formula2>
    </dataValidation>
  </dataValidations>
  <printOptions horizontalCentered="1"/>
  <pageMargins left="0.70833333333333337" right="0.70833333333333337" top="0.74791666666666667" bottom="0.74861111111111112" header="0.51180555555555551" footer="0.31527777777777777"/>
  <pageSetup paperSize="9" firstPageNumber="0" fitToHeight="0" orientation="landscape" horizontalDpi="300" verticalDpi="300" r:id="rId1"/>
  <headerFooter alignWithMargins="0">
    <oddFooter>&amp;C&amp;"Century Gothic,Normal"&amp;11Page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B1:E4"/>
  <sheetViews>
    <sheetView workbookViewId="0">
      <selection activeCell="B4" sqref="B4:C4"/>
    </sheetView>
  </sheetViews>
  <sheetFormatPr baseColWidth="10" defaultColWidth="9.5703125" defaultRowHeight="30" customHeight="1" x14ac:dyDescent="0.2"/>
  <cols>
    <col min="1" max="1" width="2.85546875" style="31" customWidth="1"/>
    <col min="2" max="2" width="42.28515625" style="31" customWidth="1"/>
    <col min="3" max="3" width="14.140625" style="31" customWidth="1"/>
    <col min="4" max="4" width="20" style="31" customWidth="1"/>
    <col min="5" max="5" width="34.140625" style="31" bestFit="1" customWidth="1"/>
    <col min="6" max="16384" width="9.5703125" style="31"/>
  </cols>
  <sheetData>
    <row r="1" spans="2:5" ht="30" customHeight="1" x14ac:dyDescent="0.2">
      <c r="E1" s="32">
        <f ca="1">YEAR(TODAY())</f>
        <v>2025</v>
      </c>
    </row>
    <row r="2" spans="2:5" ht="84" customHeight="1" x14ac:dyDescent="0.2">
      <c r="B2" s="41" t="s">
        <v>2</v>
      </c>
      <c r="C2" s="41"/>
      <c r="D2" s="41"/>
      <c r="E2" s="41"/>
    </row>
    <row r="3" spans="2:5" ht="57.75" customHeight="1" x14ac:dyDescent="0.2">
      <c r="B3" s="42" t="s">
        <v>3</v>
      </c>
      <c r="C3" s="42" t="s">
        <v>4</v>
      </c>
      <c r="D3" s="42" t="s">
        <v>5</v>
      </c>
      <c r="E3" s="42" t="s">
        <v>130</v>
      </c>
    </row>
    <row r="4" spans="2:5" ht="39.75" customHeight="1" x14ac:dyDescent="0.2">
      <c r="B4" s="3"/>
      <c r="C4" s="4"/>
      <c r="D4" s="3"/>
      <c r="E4" s="3"/>
    </row>
  </sheetData>
  <sheetProtection selectLockedCells="1" selectUnlockedCells="1"/>
  <dataValidations count="3">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E1">
      <formula1>0</formula1>
      <formula2>0</formula2>
    </dataValidation>
    <dataValidation operator="equal" allowBlank="1" showInputMessage="1" showErrorMessage="1" prompt="El título de la hoja de cálculo se encuentra en esta celda." sqref="B2">
      <formula1>0</formula1>
      <formula2>0</formula2>
    </dataValidation>
  </dataValidations>
  <printOptions horizontalCentered="1"/>
  <pageMargins left="0.70833333333333337" right="0.70833333333333337" top="0.74791666666666667" bottom="0.74861111111111112" header="0.51180555555555551" footer="0.31527777777777777"/>
  <pageSetup paperSize="9" firstPageNumber="0" fitToHeight="0" orientation="landscape" horizontalDpi="300" verticalDpi="300" r:id="rId1"/>
  <headerFooter alignWithMargins="0">
    <oddFooter>&amp;C&amp;"Century Gothic,Normal"&amp;11Page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K300"/>
  <sheetViews>
    <sheetView workbookViewId="0">
      <selection activeCell="B8" sqref="B8"/>
    </sheetView>
  </sheetViews>
  <sheetFormatPr baseColWidth="10" defaultColWidth="9.5703125" defaultRowHeight="30" customHeight="1" x14ac:dyDescent="0.2"/>
  <cols>
    <col min="1" max="1" width="12.42578125" style="31" customWidth="1"/>
    <col min="2" max="2" width="42.28515625" style="31" customWidth="1"/>
    <col min="3" max="3" width="22.42578125" style="31" customWidth="1"/>
    <col min="4" max="4" width="20" style="31" customWidth="1"/>
    <col min="5" max="5" width="20.7109375" style="31" customWidth="1"/>
    <col min="6" max="6" width="12.7109375" style="31" customWidth="1"/>
    <col min="7" max="7" width="23.42578125" style="31" customWidth="1"/>
    <col min="8" max="8" width="10.140625" style="31" customWidth="1"/>
    <col min="9" max="9" width="34.7109375" style="31" customWidth="1"/>
    <col min="10" max="10" width="8.5703125" style="105" customWidth="1"/>
    <col min="11" max="11" width="13.140625" style="31" customWidth="1"/>
    <col min="12" max="16384" width="9.5703125" style="31"/>
  </cols>
  <sheetData>
    <row r="1" spans="1:11" ht="30" customHeight="1" x14ac:dyDescent="0.3">
      <c r="B1" s="201" t="s">
        <v>10</v>
      </c>
      <c r="C1" s="201"/>
      <c r="D1" s="201"/>
      <c r="E1" s="201"/>
      <c r="F1" s="201"/>
      <c r="I1" s="32">
        <f ca="1">YEAR(TODAY())</f>
        <v>2025</v>
      </c>
      <c r="J1" s="103"/>
    </row>
    <row r="2" spans="1:11" ht="84" customHeight="1" x14ac:dyDescent="0.3">
      <c r="B2" s="202" t="s">
        <v>11</v>
      </c>
      <c r="C2" s="202"/>
      <c r="D2" s="202"/>
      <c r="E2" s="202"/>
      <c r="F2" s="202"/>
      <c r="G2" s="202"/>
      <c r="H2" s="202"/>
      <c r="I2" s="202"/>
      <c r="J2" s="103"/>
    </row>
    <row r="3" spans="1:11" ht="66.75" customHeight="1" x14ac:dyDescent="0.35">
      <c r="B3" s="43" t="s">
        <v>12</v>
      </c>
      <c r="C3" s="44" t="s">
        <v>13</v>
      </c>
      <c r="D3" s="44" t="s">
        <v>14</v>
      </c>
      <c r="E3" s="45" t="s">
        <v>15</v>
      </c>
      <c r="F3" s="44" t="s">
        <v>16</v>
      </c>
      <c r="G3" s="44" t="s">
        <v>17</v>
      </c>
      <c r="H3" s="44" t="s">
        <v>18</v>
      </c>
      <c r="I3" s="46" t="s">
        <v>9</v>
      </c>
      <c r="J3" s="104" t="s">
        <v>19</v>
      </c>
    </row>
    <row r="4" spans="1:11" ht="39.75" customHeight="1" x14ac:dyDescent="0.35">
      <c r="A4" s="48"/>
      <c r="B4" s="49" t="s">
        <v>20</v>
      </c>
      <c r="C4" s="50"/>
      <c r="D4" s="50"/>
      <c r="E4" s="51"/>
      <c r="F4" s="52"/>
      <c r="G4" s="53"/>
      <c r="H4" s="54"/>
      <c r="I4" s="29">
        <f>IF(I5&gt;30,30,I5)</f>
        <v>0</v>
      </c>
      <c r="J4" s="55">
        <f t="shared" ref="J4:J67" si="0">(D4-C4)+1</f>
        <v>1</v>
      </c>
    </row>
    <row r="5" spans="1:11" ht="29.25" customHeight="1" x14ac:dyDescent="0.2">
      <c r="A5" s="54" t="s">
        <v>21</v>
      </c>
      <c r="B5" s="56" t="s">
        <v>22</v>
      </c>
      <c r="C5" s="57">
        <v>32874</v>
      </c>
      <c r="D5" s="57">
        <v>32909</v>
      </c>
      <c r="E5" s="51">
        <f t="shared" ref="E5:E68" si="1">IF(J5=1,0,J5)</f>
        <v>36</v>
      </c>
      <c r="F5" s="52">
        <f t="shared" ref="F5:F68" si="2">TRUNC((E5/30))</f>
        <v>1</v>
      </c>
      <c r="G5" s="58">
        <v>9</v>
      </c>
      <c r="H5" s="53">
        <f t="shared" ref="H5:H68" si="3">F5*0.085</f>
        <v>8.5000000000000006E-2</v>
      </c>
      <c r="I5" s="59">
        <f>TRUNC(SUM(F6:F120))*0.085</f>
        <v>0</v>
      </c>
      <c r="J5" s="55">
        <f t="shared" si="0"/>
        <v>36</v>
      </c>
      <c r="K5" s="60"/>
    </row>
    <row r="6" spans="1:11" ht="30" customHeight="1" x14ac:dyDescent="0.2">
      <c r="B6" s="5" t="s">
        <v>6</v>
      </c>
      <c r="C6" s="9"/>
      <c r="D6" s="9"/>
      <c r="E6" s="6">
        <f t="shared" si="1"/>
        <v>0</v>
      </c>
      <c r="F6" s="7">
        <f t="shared" si="2"/>
        <v>0</v>
      </c>
      <c r="G6" s="8"/>
      <c r="H6" s="27">
        <f t="shared" si="3"/>
        <v>0</v>
      </c>
      <c r="I6" s="59">
        <f>TRUNC(SUM(E6:E120)/30)</f>
        <v>0</v>
      </c>
      <c r="J6" s="55">
        <f t="shared" si="0"/>
        <v>1</v>
      </c>
    </row>
    <row r="7" spans="1:11" ht="30" customHeight="1" x14ac:dyDescent="0.2">
      <c r="B7" s="5" t="s">
        <v>6</v>
      </c>
      <c r="C7" s="9"/>
      <c r="D7" s="9"/>
      <c r="E7" s="6">
        <f t="shared" si="1"/>
        <v>0</v>
      </c>
      <c r="F7" s="7">
        <f t="shared" si="2"/>
        <v>0</v>
      </c>
      <c r="G7" s="8"/>
      <c r="H7" s="27">
        <f t="shared" si="3"/>
        <v>0</v>
      </c>
      <c r="I7" s="59" t="e">
        <f>#N/A</f>
        <v>#N/A</v>
      </c>
      <c r="J7" s="55">
        <f t="shared" si="0"/>
        <v>1</v>
      </c>
    </row>
    <row r="8" spans="1:11" ht="30" customHeight="1" x14ac:dyDescent="0.3">
      <c r="B8" s="5" t="s">
        <v>6</v>
      </c>
      <c r="C8" s="9"/>
      <c r="D8" s="9"/>
      <c r="E8" s="6">
        <f t="shared" si="1"/>
        <v>0</v>
      </c>
      <c r="F8" s="7">
        <f t="shared" si="2"/>
        <v>0</v>
      </c>
      <c r="G8" s="8"/>
      <c r="H8" s="27">
        <f t="shared" si="3"/>
        <v>0</v>
      </c>
      <c r="I8" s="59" t="e">
        <f>#N/A</f>
        <v>#N/A</v>
      </c>
      <c r="J8" s="104">
        <f t="shared" si="0"/>
        <v>1</v>
      </c>
    </row>
    <row r="9" spans="1:11" ht="30" customHeight="1" x14ac:dyDescent="0.3">
      <c r="B9" s="5" t="s">
        <v>6</v>
      </c>
      <c r="C9" s="9"/>
      <c r="D9" s="9"/>
      <c r="E9" s="6">
        <f t="shared" si="1"/>
        <v>0</v>
      </c>
      <c r="F9" s="7">
        <f t="shared" si="2"/>
        <v>0</v>
      </c>
      <c r="G9" s="8"/>
      <c r="H9" s="27">
        <f t="shared" si="3"/>
        <v>0</v>
      </c>
      <c r="I9" s="59" t="e">
        <f>#N/A</f>
        <v>#N/A</v>
      </c>
      <c r="J9" s="104">
        <f t="shared" si="0"/>
        <v>1</v>
      </c>
    </row>
    <row r="10" spans="1:11" ht="30" customHeight="1" x14ac:dyDescent="0.3">
      <c r="B10" s="5" t="s">
        <v>6</v>
      </c>
      <c r="C10" s="9"/>
      <c r="D10" s="9"/>
      <c r="E10" s="6">
        <f t="shared" si="1"/>
        <v>0</v>
      </c>
      <c r="F10" s="7">
        <f t="shared" si="2"/>
        <v>0</v>
      </c>
      <c r="G10" s="8"/>
      <c r="H10" s="27">
        <f t="shared" si="3"/>
        <v>0</v>
      </c>
      <c r="I10" s="59" t="e">
        <f>#N/A</f>
        <v>#N/A</v>
      </c>
      <c r="J10" s="104">
        <f t="shared" si="0"/>
        <v>1</v>
      </c>
    </row>
    <row r="11" spans="1:11" ht="30" customHeight="1" x14ac:dyDescent="0.3">
      <c r="B11" s="5" t="s">
        <v>6</v>
      </c>
      <c r="C11" s="9"/>
      <c r="D11" s="9"/>
      <c r="E11" s="6">
        <f t="shared" si="1"/>
        <v>0</v>
      </c>
      <c r="F11" s="7">
        <f t="shared" si="2"/>
        <v>0</v>
      </c>
      <c r="G11" s="8"/>
      <c r="H11" s="27">
        <f t="shared" si="3"/>
        <v>0</v>
      </c>
      <c r="I11" s="59" t="e">
        <f>#N/A</f>
        <v>#N/A</v>
      </c>
      <c r="J11" s="104">
        <f t="shared" si="0"/>
        <v>1</v>
      </c>
    </row>
    <row r="12" spans="1:11" ht="30" customHeight="1" x14ac:dyDescent="0.3">
      <c r="B12" s="5" t="s">
        <v>6</v>
      </c>
      <c r="C12" s="9"/>
      <c r="D12" s="9"/>
      <c r="E12" s="6">
        <f t="shared" si="1"/>
        <v>0</v>
      </c>
      <c r="F12" s="7">
        <f t="shared" si="2"/>
        <v>0</v>
      </c>
      <c r="G12" s="8"/>
      <c r="H12" s="27">
        <f t="shared" si="3"/>
        <v>0</v>
      </c>
      <c r="I12" s="59" t="e">
        <f>#N/A</f>
        <v>#N/A</v>
      </c>
      <c r="J12" s="104">
        <f t="shared" si="0"/>
        <v>1</v>
      </c>
    </row>
    <row r="13" spans="1:11" ht="30" customHeight="1" x14ac:dyDescent="0.3">
      <c r="B13" s="5" t="s">
        <v>6</v>
      </c>
      <c r="C13" s="9"/>
      <c r="D13" s="9"/>
      <c r="E13" s="6">
        <f t="shared" si="1"/>
        <v>0</v>
      </c>
      <c r="F13" s="7">
        <f t="shared" si="2"/>
        <v>0</v>
      </c>
      <c r="G13" s="8"/>
      <c r="H13" s="27">
        <f t="shared" si="3"/>
        <v>0</v>
      </c>
      <c r="I13" s="59" t="e">
        <f>#N/A</f>
        <v>#N/A</v>
      </c>
      <c r="J13" s="104">
        <f t="shared" si="0"/>
        <v>1</v>
      </c>
    </row>
    <row r="14" spans="1:11" ht="30" customHeight="1" x14ac:dyDescent="0.3">
      <c r="B14" s="5" t="s">
        <v>6</v>
      </c>
      <c r="C14" s="9"/>
      <c r="D14" s="9"/>
      <c r="E14" s="6">
        <f t="shared" si="1"/>
        <v>0</v>
      </c>
      <c r="F14" s="7">
        <f t="shared" si="2"/>
        <v>0</v>
      </c>
      <c r="G14" s="8"/>
      <c r="H14" s="27">
        <f t="shared" si="3"/>
        <v>0</v>
      </c>
      <c r="I14" s="59" t="e">
        <f>#N/A</f>
        <v>#N/A</v>
      </c>
      <c r="J14" s="104">
        <f t="shared" si="0"/>
        <v>1</v>
      </c>
    </row>
    <row r="15" spans="1:11" ht="30" customHeight="1" x14ac:dyDescent="0.3">
      <c r="B15" s="5" t="s">
        <v>6</v>
      </c>
      <c r="C15" s="9"/>
      <c r="D15" s="9"/>
      <c r="E15" s="6">
        <f t="shared" si="1"/>
        <v>0</v>
      </c>
      <c r="F15" s="7">
        <f t="shared" si="2"/>
        <v>0</v>
      </c>
      <c r="G15" s="8"/>
      <c r="H15" s="27">
        <f t="shared" si="3"/>
        <v>0</v>
      </c>
      <c r="I15" s="59" t="e">
        <f>#N/A</f>
        <v>#N/A</v>
      </c>
      <c r="J15" s="104">
        <f t="shared" si="0"/>
        <v>1</v>
      </c>
    </row>
    <row r="16" spans="1:11" ht="30" customHeight="1" x14ac:dyDescent="0.3">
      <c r="B16" s="5" t="s">
        <v>6</v>
      </c>
      <c r="C16" s="9"/>
      <c r="D16" s="9"/>
      <c r="E16" s="6">
        <f t="shared" si="1"/>
        <v>0</v>
      </c>
      <c r="F16" s="7">
        <f t="shared" si="2"/>
        <v>0</v>
      </c>
      <c r="G16" s="8"/>
      <c r="H16" s="27">
        <f t="shared" si="3"/>
        <v>0</v>
      </c>
      <c r="I16" s="59" t="e">
        <f>#N/A</f>
        <v>#N/A</v>
      </c>
      <c r="J16" s="104">
        <f t="shared" si="0"/>
        <v>1</v>
      </c>
    </row>
    <row r="17" spans="2:10" ht="30" customHeight="1" x14ac:dyDescent="0.3">
      <c r="B17" s="5" t="s">
        <v>6</v>
      </c>
      <c r="C17" s="9"/>
      <c r="D17" s="9"/>
      <c r="E17" s="6">
        <f t="shared" si="1"/>
        <v>0</v>
      </c>
      <c r="F17" s="7">
        <f t="shared" si="2"/>
        <v>0</v>
      </c>
      <c r="G17" s="8"/>
      <c r="H17" s="27">
        <f t="shared" si="3"/>
        <v>0</v>
      </c>
      <c r="I17" s="59" t="e">
        <f>#N/A</f>
        <v>#N/A</v>
      </c>
      <c r="J17" s="104">
        <f t="shared" si="0"/>
        <v>1</v>
      </c>
    </row>
    <row r="18" spans="2:10" ht="30" customHeight="1" x14ac:dyDescent="0.3">
      <c r="B18" s="5" t="s">
        <v>6</v>
      </c>
      <c r="C18" s="9"/>
      <c r="D18" s="9"/>
      <c r="E18" s="6">
        <f t="shared" si="1"/>
        <v>0</v>
      </c>
      <c r="F18" s="7">
        <f t="shared" si="2"/>
        <v>0</v>
      </c>
      <c r="G18" s="8"/>
      <c r="H18" s="27">
        <f t="shared" si="3"/>
        <v>0</v>
      </c>
      <c r="I18" s="59" t="e">
        <f>#N/A</f>
        <v>#N/A</v>
      </c>
      <c r="J18" s="104">
        <f t="shared" si="0"/>
        <v>1</v>
      </c>
    </row>
    <row r="19" spans="2:10" ht="30" customHeight="1" x14ac:dyDescent="0.3">
      <c r="B19" s="5" t="s">
        <v>6</v>
      </c>
      <c r="C19" s="9"/>
      <c r="D19" s="9"/>
      <c r="E19" s="6">
        <f t="shared" si="1"/>
        <v>0</v>
      </c>
      <c r="F19" s="7">
        <f t="shared" si="2"/>
        <v>0</v>
      </c>
      <c r="G19" s="8"/>
      <c r="H19" s="27">
        <f t="shared" si="3"/>
        <v>0</v>
      </c>
      <c r="I19" s="59" t="e">
        <f>#N/A</f>
        <v>#N/A</v>
      </c>
      <c r="J19" s="104">
        <f t="shared" si="0"/>
        <v>1</v>
      </c>
    </row>
    <row r="20" spans="2:10" ht="30" customHeight="1" x14ac:dyDescent="0.3">
      <c r="B20" s="5" t="s">
        <v>6</v>
      </c>
      <c r="C20" s="9"/>
      <c r="D20" s="9"/>
      <c r="E20" s="6">
        <f t="shared" si="1"/>
        <v>0</v>
      </c>
      <c r="F20" s="7">
        <f t="shared" si="2"/>
        <v>0</v>
      </c>
      <c r="G20" s="8"/>
      <c r="H20" s="27">
        <f t="shared" si="3"/>
        <v>0</v>
      </c>
      <c r="I20" s="59" t="e">
        <f>#N/A</f>
        <v>#N/A</v>
      </c>
      <c r="J20" s="104">
        <f t="shared" si="0"/>
        <v>1</v>
      </c>
    </row>
    <row r="21" spans="2:10" ht="30" customHeight="1" x14ac:dyDescent="0.3">
      <c r="B21" s="5" t="s">
        <v>6</v>
      </c>
      <c r="C21" s="9"/>
      <c r="D21" s="9"/>
      <c r="E21" s="6">
        <f t="shared" si="1"/>
        <v>0</v>
      </c>
      <c r="F21" s="7">
        <f t="shared" si="2"/>
        <v>0</v>
      </c>
      <c r="G21" s="8"/>
      <c r="H21" s="27">
        <f t="shared" si="3"/>
        <v>0</v>
      </c>
      <c r="I21" s="59" t="e">
        <f>#N/A</f>
        <v>#N/A</v>
      </c>
      <c r="J21" s="104">
        <f t="shared" si="0"/>
        <v>1</v>
      </c>
    </row>
    <row r="22" spans="2:10" ht="30" customHeight="1" x14ac:dyDescent="0.3">
      <c r="B22" s="5" t="s">
        <v>6</v>
      </c>
      <c r="C22" s="9"/>
      <c r="D22" s="9"/>
      <c r="E22" s="6">
        <f t="shared" si="1"/>
        <v>0</v>
      </c>
      <c r="F22" s="7">
        <f t="shared" si="2"/>
        <v>0</v>
      </c>
      <c r="G22" s="8"/>
      <c r="H22" s="27">
        <f t="shared" si="3"/>
        <v>0</v>
      </c>
      <c r="I22" s="59" t="e">
        <f>#N/A</f>
        <v>#N/A</v>
      </c>
      <c r="J22" s="104">
        <f t="shared" si="0"/>
        <v>1</v>
      </c>
    </row>
    <row r="23" spans="2:10" ht="30" customHeight="1" x14ac:dyDescent="0.3">
      <c r="B23" s="5" t="s">
        <v>6</v>
      </c>
      <c r="C23" s="9"/>
      <c r="D23" s="9"/>
      <c r="E23" s="6">
        <f t="shared" si="1"/>
        <v>0</v>
      </c>
      <c r="F23" s="7">
        <f t="shared" si="2"/>
        <v>0</v>
      </c>
      <c r="G23" s="8"/>
      <c r="H23" s="27">
        <f t="shared" si="3"/>
        <v>0</v>
      </c>
      <c r="I23" s="59" t="e">
        <f>#N/A</f>
        <v>#N/A</v>
      </c>
      <c r="J23" s="104">
        <f t="shared" si="0"/>
        <v>1</v>
      </c>
    </row>
    <row r="24" spans="2:10" ht="30" customHeight="1" x14ac:dyDescent="0.3">
      <c r="B24" s="5" t="s">
        <v>6</v>
      </c>
      <c r="C24" s="9"/>
      <c r="D24" s="9"/>
      <c r="E24" s="6">
        <f t="shared" si="1"/>
        <v>0</v>
      </c>
      <c r="F24" s="7">
        <f t="shared" si="2"/>
        <v>0</v>
      </c>
      <c r="G24" s="8"/>
      <c r="H24" s="27">
        <f t="shared" si="3"/>
        <v>0</v>
      </c>
      <c r="I24" s="59" t="e">
        <f>#N/A</f>
        <v>#N/A</v>
      </c>
      <c r="J24" s="104">
        <f t="shared" si="0"/>
        <v>1</v>
      </c>
    </row>
    <row r="25" spans="2:10" ht="30" customHeight="1" x14ac:dyDescent="0.3">
      <c r="B25" s="5" t="s">
        <v>6</v>
      </c>
      <c r="C25" s="9"/>
      <c r="D25" s="9"/>
      <c r="E25" s="6">
        <f t="shared" si="1"/>
        <v>0</v>
      </c>
      <c r="F25" s="7">
        <f t="shared" si="2"/>
        <v>0</v>
      </c>
      <c r="G25" s="8"/>
      <c r="H25" s="27">
        <f t="shared" si="3"/>
        <v>0</v>
      </c>
      <c r="I25" s="59" t="e">
        <f>#N/A</f>
        <v>#N/A</v>
      </c>
      <c r="J25" s="104">
        <f t="shared" si="0"/>
        <v>1</v>
      </c>
    </row>
    <row r="26" spans="2:10" ht="30" customHeight="1" x14ac:dyDescent="0.3">
      <c r="B26" s="5" t="s">
        <v>6</v>
      </c>
      <c r="C26" s="9"/>
      <c r="D26" s="9"/>
      <c r="E26" s="6">
        <f t="shared" si="1"/>
        <v>0</v>
      </c>
      <c r="F26" s="7">
        <f t="shared" si="2"/>
        <v>0</v>
      </c>
      <c r="G26" s="8"/>
      <c r="H26" s="27">
        <f t="shared" si="3"/>
        <v>0</v>
      </c>
      <c r="I26" s="59" t="e">
        <f>#N/A</f>
        <v>#N/A</v>
      </c>
      <c r="J26" s="104">
        <f t="shared" si="0"/>
        <v>1</v>
      </c>
    </row>
    <row r="27" spans="2:10" ht="30" customHeight="1" x14ac:dyDescent="0.3">
      <c r="B27" s="5" t="s">
        <v>6</v>
      </c>
      <c r="C27" s="9"/>
      <c r="D27" s="9"/>
      <c r="E27" s="6">
        <f t="shared" si="1"/>
        <v>0</v>
      </c>
      <c r="F27" s="7">
        <f t="shared" si="2"/>
        <v>0</v>
      </c>
      <c r="G27" s="8"/>
      <c r="H27" s="27">
        <f t="shared" si="3"/>
        <v>0</v>
      </c>
      <c r="I27" s="59" t="e">
        <f>#N/A</f>
        <v>#N/A</v>
      </c>
      <c r="J27" s="104">
        <f t="shared" si="0"/>
        <v>1</v>
      </c>
    </row>
    <row r="28" spans="2:10" ht="30" customHeight="1" x14ac:dyDescent="0.3">
      <c r="B28" s="5" t="s">
        <v>6</v>
      </c>
      <c r="C28" s="9"/>
      <c r="D28" s="9"/>
      <c r="E28" s="6">
        <f t="shared" si="1"/>
        <v>0</v>
      </c>
      <c r="F28" s="7">
        <f t="shared" si="2"/>
        <v>0</v>
      </c>
      <c r="G28" s="8"/>
      <c r="H28" s="27">
        <f t="shared" si="3"/>
        <v>0</v>
      </c>
      <c r="I28" s="59" t="e">
        <f>#N/A</f>
        <v>#N/A</v>
      </c>
      <c r="J28" s="104">
        <f t="shared" si="0"/>
        <v>1</v>
      </c>
    </row>
    <row r="29" spans="2:10" ht="30" customHeight="1" x14ac:dyDescent="0.3">
      <c r="B29" s="5" t="s">
        <v>6</v>
      </c>
      <c r="C29" s="9"/>
      <c r="D29" s="9"/>
      <c r="E29" s="6">
        <f t="shared" si="1"/>
        <v>0</v>
      </c>
      <c r="F29" s="7">
        <f t="shared" si="2"/>
        <v>0</v>
      </c>
      <c r="G29" s="8"/>
      <c r="H29" s="27">
        <f t="shared" si="3"/>
        <v>0</v>
      </c>
      <c r="I29" s="59" t="e">
        <f>#N/A</f>
        <v>#N/A</v>
      </c>
      <c r="J29" s="104">
        <f t="shared" si="0"/>
        <v>1</v>
      </c>
    </row>
    <row r="30" spans="2:10" ht="30" customHeight="1" x14ac:dyDescent="0.3">
      <c r="B30" s="5" t="s">
        <v>6</v>
      </c>
      <c r="C30" s="9"/>
      <c r="D30" s="9"/>
      <c r="E30" s="6">
        <f t="shared" si="1"/>
        <v>0</v>
      </c>
      <c r="F30" s="7">
        <f t="shared" si="2"/>
        <v>0</v>
      </c>
      <c r="G30" s="8"/>
      <c r="H30" s="27">
        <f t="shared" si="3"/>
        <v>0</v>
      </c>
      <c r="I30" s="59" t="e">
        <f>#N/A</f>
        <v>#N/A</v>
      </c>
      <c r="J30" s="104">
        <f t="shared" si="0"/>
        <v>1</v>
      </c>
    </row>
    <row r="31" spans="2:10" ht="30" customHeight="1" x14ac:dyDescent="0.3">
      <c r="B31" s="5" t="s">
        <v>6</v>
      </c>
      <c r="C31" s="9"/>
      <c r="D31" s="9"/>
      <c r="E31" s="6">
        <f t="shared" si="1"/>
        <v>0</v>
      </c>
      <c r="F31" s="7">
        <f t="shared" si="2"/>
        <v>0</v>
      </c>
      <c r="G31" s="8"/>
      <c r="H31" s="27">
        <f t="shared" si="3"/>
        <v>0</v>
      </c>
      <c r="I31" s="59" t="e">
        <f>#N/A</f>
        <v>#N/A</v>
      </c>
      <c r="J31" s="104">
        <f t="shared" si="0"/>
        <v>1</v>
      </c>
    </row>
    <row r="32" spans="2:10" ht="30" customHeight="1" x14ac:dyDescent="0.3">
      <c r="B32" s="5" t="s">
        <v>6</v>
      </c>
      <c r="C32" s="9"/>
      <c r="D32" s="9"/>
      <c r="E32" s="6">
        <f t="shared" si="1"/>
        <v>0</v>
      </c>
      <c r="F32" s="7">
        <f t="shared" si="2"/>
        <v>0</v>
      </c>
      <c r="G32" s="8"/>
      <c r="H32" s="27">
        <f t="shared" si="3"/>
        <v>0</v>
      </c>
      <c r="I32" s="59" t="e">
        <f>#N/A</f>
        <v>#N/A</v>
      </c>
      <c r="J32" s="104">
        <f t="shared" si="0"/>
        <v>1</v>
      </c>
    </row>
    <row r="33" spans="2:10" ht="30" customHeight="1" x14ac:dyDescent="0.3">
      <c r="B33" s="5" t="s">
        <v>6</v>
      </c>
      <c r="C33" s="9"/>
      <c r="D33" s="9"/>
      <c r="E33" s="6">
        <f t="shared" si="1"/>
        <v>0</v>
      </c>
      <c r="F33" s="7">
        <f t="shared" si="2"/>
        <v>0</v>
      </c>
      <c r="G33" s="8"/>
      <c r="H33" s="27">
        <f t="shared" si="3"/>
        <v>0</v>
      </c>
      <c r="I33" s="59" t="e">
        <f>#N/A</f>
        <v>#N/A</v>
      </c>
      <c r="J33" s="104">
        <f t="shared" si="0"/>
        <v>1</v>
      </c>
    </row>
    <row r="34" spans="2:10" ht="30" customHeight="1" x14ac:dyDescent="0.3">
      <c r="B34" s="5" t="s">
        <v>6</v>
      </c>
      <c r="C34" s="9"/>
      <c r="D34" s="9"/>
      <c r="E34" s="6">
        <f t="shared" si="1"/>
        <v>0</v>
      </c>
      <c r="F34" s="7">
        <f t="shared" si="2"/>
        <v>0</v>
      </c>
      <c r="G34" s="8"/>
      <c r="H34" s="27">
        <f t="shared" si="3"/>
        <v>0</v>
      </c>
      <c r="I34" s="59" t="e">
        <f>#N/A</f>
        <v>#N/A</v>
      </c>
      <c r="J34" s="104">
        <f t="shared" si="0"/>
        <v>1</v>
      </c>
    </row>
    <row r="35" spans="2:10" ht="30" customHeight="1" x14ac:dyDescent="0.3">
      <c r="B35" s="5" t="s">
        <v>6</v>
      </c>
      <c r="C35" s="9"/>
      <c r="D35" s="9"/>
      <c r="E35" s="6">
        <f t="shared" si="1"/>
        <v>0</v>
      </c>
      <c r="F35" s="7">
        <f t="shared" si="2"/>
        <v>0</v>
      </c>
      <c r="G35" s="8"/>
      <c r="H35" s="27">
        <f t="shared" si="3"/>
        <v>0</v>
      </c>
      <c r="I35" s="59" t="e">
        <f>#N/A</f>
        <v>#N/A</v>
      </c>
      <c r="J35" s="104">
        <f t="shared" si="0"/>
        <v>1</v>
      </c>
    </row>
    <row r="36" spans="2:10" ht="30" customHeight="1" x14ac:dyDescent="0.3">
      <c r="B36" s="5" t="s">
        <v>6</v>
      </c>
      <c r="C36" s="9"/>
      <c r="D36" s="9"/>
      <c r="E36" s="6">
        <f t="shared" si="1"/>
        <v>0</v>
      </c>
      <c r="F36" s="7">
        <f t="shared" si="2"/>
        <v>0</v>
      </c>
      <c r="G36" s="8"/>
      <c r="H36" s="27">
        <f t="shared" si="3"/>
        <v>0</v>
      </c>
      <c r="I36" s="59" t="e">
        <f>#N/A</f>
        <v>#N/A</v>
      </c>
      <c r="J36" s="104">
        <f t="shared" si="0"/>
        <v>1</v>
      </c>
    </row>
    <row r="37" spans="2:10" ht="30" customHeight="1" x14ac:dyDescent="0.3">
      <c r="B37" s="5" t="s">
        <v>6</v>
      </c>
      <c r="C37" s="9"/>
      <c r="D37" s="9"/>
      <c r="E37" s="6">
        <f t="shared" si="1"/>
        <v>0</v>
      </c>
      <c r="F37" s="7">
        <f t="shared" si="2"/>
        <v>0</v>
      </c>
      <c r="G37" s="8"/>
      <c r="H37" s="27">
        <f t="shared" si="3"/>
        <v>0</v>
      </c>
      <c r="I37" s="59" t="e">
        <f>#N/A</f>
        <v>#N/A</v>
      </c>
      <c r="J37" s="104">
        <f t="shared" si="0"/>
        <v>1</v>
      </c>
    </row>
    <row r="38" spans="2:10" ht="30" customHeight="1" x14ac:dyDescent="0.3">
      <c r="B38" s="5" t="s">
        <v>6</v>
      </c>
      <c r="C38" s="9"/>
      <c r="D38" s="9"/>
      <c r="E38" s="6">
        <f t="shared" si="1"/>
        <v>0</v>
      </c>
      <c r="F38" s="7">
        <f t="shared" si="2"/>
        <v>0</v>
      </c>
      <c r="G38" s="8"/>
      <c r="H38" s="27">
        <f t="shared" si="3"/>
        <v>0</v>
      </c>
      <c r="I38" s="59" t="e">
        <f>#N/A</f>
        <v>#N/A</v>
      </c>
      <c r="J38" s="104">
        <f t="shared" si="0"/>
        <v>1</v>
      </c>
    </row>
    <row r="39" spans="2:10" ht="30" customHeight="1" x14ac:dyDescent="0.3">
      <c r="B39" s="5" t="s">
        <v>6</v>
      </c>
      <c r="C39" s="9"/>
      <c r="D39" s="9"/>
      <c r="E39" s="6">
        <f t="shared" si="1"/>
        <v>0</v>
      </c>
      <c r="F39" s="7">
        <f t="shared" si="2"/>
        <v>0</v>
      </c>
      <c r="G39" s="8"/>
      <c r="H39" s="27">
        <f t="shared" si="3"/>
        <v>0</v>
      </c>
      <c r="I39" s="59" t="e">
        <f>#N/A</f>
        <v>#N/A</v>
      </c>
      <c r="J39" s="104">
        <f t="shared" si="0"/>
        <v>1</v>
      </c>
    </row>
    <row r="40" spans="2:10" ht="30" customHeight="1" x14ac:dyDescent="0.3">
      <c r="B40" s="5" t="s">
        <v>6</v>
      </c>
      <c r="C40" s="9"/>
      <c r="D40" s="9"/>
      <c r="E40" s="6">
        <f t="shared" si="1"/>
        <v>0</v>
      </c>
      <c r="F40" s="7">
        <f t="shared" si="2"/>
        <v>0</v>
      </c>
      <c r="G40" s="8"/>
      <c r="H40" s="27">
        <f t="shared" si="3"/>
        <v>0</v>
      </c>
      <c r="I40" s="59" t="e">
        <f>#N/A</f>
        <v>#N/A</v>
      </c>
      <c r="J40" s="104">
        <f t="shared" si="0"/>
        <v>1</v>
      </c>
    </row>
    <row r="41" spans="2:10" ht="30" customHeight="1" x14ac:dyDescent="0.3">
      <c r="B41" s="5" t="s">
        <v>6</v>
      </c>
      <c r="C41" s="9"/>
      <c r="D41" s="9"/>
      <c r="E41" s="6">
        <f t="shared" si="1"/>
        <v>0</v>
      </c>
      <c r="F41" s="7">
        <f t="shared" si="2"/>
        <v>0</v>
      </c>
      <c r="G41" s="8"/>
      <c r="H41" s="27">
        <f t="shared" si="3"/>
        <v>0</v>
      </c>
      <c r="I41" s="59" t="e">
        <f>#N/A</f>
        <v>#N/A</v>
      </c>
      <c r="J41" s="104">
        <f t="shared" si="0"/>
        <v>1</v>
      </c>
    </row>
    <row r="42" spans="2:10" ht="30" customHeight="1" x14ac:dyDescent="0.3">
      <c r="B42" s="5" t="s">
        <v>6</v>
      </c>
      <c r="C42" s="9"/>
      <c r="D42" s="9"/>
      <c r="E42" s="6">
        <f t="shared" si="1"/>
        <v>0</v>
      </c>
      <c r="F42" s="7">
        <f t="shared" si="2"/>
        <v>0</v>
      </c>
      <c r="G42" s="8"/>
      <c r="H42" s="27">
        <f t="shared" si="3"/>
        <v>0</v>
      </c>
      <c r="I42" s="59" t="e">
        <f>#N/A</f>
        <v>#N/A</v>
      </c>
      <c r="J42" s="104">
        <f t="shared" si="0"/>
        <v>1</v>
      </c>
    </row>
    <row r="43" spans="2:10" ht="30" customHeight="1" x14ac:dyDescent="0.3">
      <c r="B43" s="5" t="s">
        <v>6</v>
      </c>
      <c r="C43" s="9"/>
      <c r="D43" s="9"/>
      <c r="E43" s="6">
        <f t="shared" si="1"/>
        <v>0</v>
      </c>
      <c r="F43" s="7">
        <f t="shared" si="2"/>
        <v>0</v>
      </c>
      <c r="G43" s="8"/>
      <c r="H43" s="27">
        <f t="shared" si="3"/>
        <v>0</v>
      </c>
      <c r="I43" s="59" t="e">
        <f>#N/A</f>
        <v>#N/A</v>
      </c>
      <c r="J43" s="104">
        <f t="shared" si="0"/>
        <v>1</v>
      </c>
    </row>
    <row r="44" spans="2:10" ht="30" customHeight="1" x14ac:dyDescent="0.3">
      <c r="B44" s="5" t="s">
        <v>6</v>
      </c>
      <c r="C44" s="9"/>
      <c r="D44" s="9"/>
      <c r="E44" s="6">
        <f t="shared" si="1"/>
        <v>0</v>
      </c>
      <c r="F44" s="7">
        <f t="shared" si="2"/>
        <v>0</v>
      </c>
      <c r="G44" s="8"/>
      <c r="H44" s="27">
        <f t="shared" si="3"/>
        <v>0</v>
      </c>
      <c r="I44" s="59" t="e">
        <f>#N/A</f>
        <v>#N/A</v>
      </c>
      <c r="J44" s="104">
        <f t="shared" si="0"/>
        <v>1</v>
      </c>
    </row>
    <row r="45" spans="2:10" ht="30" customHeight="1" x14ac:dyDescent="0.3">
      <c r="B45" s="5" t="s">
        <v>6</v>
      </c>
      <c r="C45" s="9"/>
      <c r="D45" s="9"/>
      <c r="E45" s="6">
        <f t="shared" si="1"/>
        <v>0</v>
      </c>
      <c r="F45" s="7">
        <f t="shared" si="2"/>
        <v>0</v>
      </c>
      <c r="G45" s="8"/>
      <c r="H45" s="27">
        <f t="shared" si="3"/>
        <v>0</v>
      </c>
      <c r="I45" s="59" t="e">
        <f>#N/A</f>
        <v>#N/A</v>
      </c>
      <c r="J45" s="104">
        <f t="shared" si="0"/>
        <v>1</v>
      </c>
    </row>
    <row r="46" spans="2:10" ht="30" customHeight="1" x14ac:dyDescent="0.3">
      <c r="B46" s="5" t="s">
        <v>6</v>
      </c>
      <c r="C46" s="9"/>
      <c r="D46" s="9"/>
      <c r="E46" s="6">
        <f t="shared" si="1"/>
        <v>0</v>
      </c>
      <c r="F46" s="7">
        <f t="shared" si="2"/>
        <v>0</v>
      </c>
      <c r="G46" s="8"/>
      <c r="H46" s="27">
        <f t="shared" si="3"/>
        <v>0</v>
      </c>
      <c r="I46" s="59" t="e">
        <f>#N/A</f>
        <v>#N/A</v>
      </c>
      <c r="J46" s="104">
        <f t="shared" si="0"/>
        <v>1</v>
      </c>
    </row>
    <row r="47" spans="2:10" ht="30" customHeight="1" x14ac:dyDescent="0.3">
      <c r="B47" s="5" t="s">
        <v>6</v>
      </c>
      <c r="C47" s="9"/>
      <c r="D47" s="9"/>
      <c r="E47" s="6">
        <f t="shared" si="1"/>
        <v>0</v>
      </c>
      <c r="F47" s="7">
        <f t="shared" si="2"/>
        <v>0</v>
      </c>
      <c r="G47" s="8"/>
      <c r="H47" s="27">
        <f t="shared" si="3"/>
        <v>0</v>
      </c>
      <c r="I47" s="59" t="e">
        <f>#N/A</f>
        <v>#N/A</v>
      </c>
      <c r="J47" s="104">
        <f t="shared" si="0"/>
        <v>1</v>
      </c>
    </row>
    <row r="48" spans="2:10" ht="30" customHeight="1" x14ac:dyDescent="0.3">
      <c r="B48" s="5" t="s">
        <v>6</v>
      </c>
      <c r="C48" s="9"/>
      <c r="D48" s="9"/>
      <c r="E48" s="6">
        <f t="shared" si="1"/>
        <v>0</v>
      </c>
      <c r="F48" s="7">
        <f t="shared" si="2"/>
        <v>0</v>
      </c>
      <c r="G48" s="8"/>
      <c r="H48" s="27">
        <f t="shared" si="3"/>
        <v>0</v>
      </c>
      <c r="I48" s="59" t="e">
        <f>#N/A</f>
        <v>#N/A</v>
      </c>
      <c r="J48" s="104">
        <f t="shared" si="0"/>
        <v>1</v>
      </c>
    </row>
    <row r="49" spans="2:10" ht="30" customHeight="1" x14ac:dyDescent="0.3">
      <c r="B49" s="5" t="s">
        <v>6</v>
      </c>
      <c r="C49" s="9"/>
      <c r="D49" s="9"/>
      <c r="E49" s="6">
        <f t="shared" si="1"/>
        <v>0</v>
      </c>
      <c r="F49" s="7">
        <f t="shared" si="2"/>
        <v>0</v>
      </c>
      <c r="G49" s="8"/>
      <c r="H49" s="27">
        <f t="shared" si="3"/>
        <v>0</v>
      </c>
      <c r="I49" s="59" t="e">
        <f>#N/A</f>
        <v>#N/A</v>
      </c>
      <c r="J49" s="104">
        <f t="shared" si="0"/>
        <v>1</v>
      </c>
    </row>
    <row r="50" spans="2:10" ht="30" customHeight="1" x14ac:dyDescent="0.3">
      <c r="B50" s="5" t="s">
        <v>6</v>
      </c>
      <c r="C50" s="9"/>
      <c r="D50" s="9"/>
      <c r="E50" s="6">
        <f t="shared" si="1"/>
        <v>0</v>
      </c>
      <c r="F50" s="7">
        <f t="shared" si="2"/>
        <v>0</v>
      </c>
      <c r="G50" s="8"/>
      <c r="H50" s="27">
        <f t="shared" si="3"/>
        <v>0</v>
      </c>
      <c r="I50" s="59" t="e">
        <f>#N/A</f>
        <v>#N/A</v>
      </c>
      <c r="J50" s="104">
        <f t="shared" si="0"/>
        <v>1</v>
      </c>
    </row>
    <row r="51" spans="2:10" ht="30" customHeight="1" x14ac:dyDescent="0.3">
      <c r="B51" s="5" t="s">
        <v>6</v>
      </c>
      <c r="C51" s="9"/>
      <c r="D51" s="9"/>
      <c r="E51" s="6">
        <f t="shared" si="1"/>
        <v>0</v>
      </c>
      <c r="F51" s="7">
        <f t="shared" si="2"/>
        <v>0</v>
      </c>
      <c r="G51" s="8"/>
      <c r="H51" s="27">
        <f t="shared" si="3"/>
        <v>0</v>
      </c>
      <c r="I51" s="59" t="e">
        <f>#N/A</f>
        <v>#N/A</v>
      </c>
      <c r="J51" s="104">
        <f t="shared" si="0"/>
        <v>1</v>
      </c>
    </row>
    <row r="52" spans="2:10" ht="30" customHeight="1" x14ac:dyDescent="0.3">
      <c r="B52" s="5" t="s">
        <v>6</v>
      </c>
      <c r="C52" s="9"/>
      <c r="D52" s="9"/>
      <c r="E52" s="6">
        <f t="shared" si="1"/>
        <v>0</v>
      </c>
      <c r="F52" s="7">
        <f t="shared" si="2"/>
        <v>0</v>
      </c>
      <c r="G52" s="8"/>
      <c r="H52" s="27">
        <f t="shared" si="3"/>
        <v>0</v>
      </c>
      <c r="I52" s="59" t="e">
        <f>#N/A</f>
        <v>#N/A</v>
      </c>
      <c r="J52" s="104">
        <f t="shared" si="0"/>
        <v>1</v>
      </c>
    </row>
    <row r="53" spans="2:10" ht="30" customHeight="1" x14ac:dyDescent="0.3">
      <c r="B53" s="5" t="s">
        <v>6</v>
      </c>
      <c r="C53" s="9"/>
      <c r="D53" s="9"/>
      <c r="E53" s="6">
        <f t="shared" si="1"/>
        <v>0</v>
      </c>
      <c r="F53" s="7">
        <f t="shared" si="2"/>
        <v>0</v>
      </c>
      <c r="G53" s="8"/>
      <c r="H53" s="27">
        <f t="shared" si="3"/>
        <v>0</v>
      </c>
      <c r="I53" s="59" t="e">
        <f>#N/A</f>
        <v>#N/A</v>
      </c>
      <c r="J53" s="104">
        <f t="shared" si="0"/>
        <v>1</v>
      </c>
    </row>
    <row r="54" spans="2:10" ht="30" customHeight="1" x14ac:dyDescent="0.3">
      <c r="B54" s="5" t="s">
        <v>6</v>
      </c>
      <c r="C54" s="9"/>
      <c r="D54" s="9"/>
      <c r="E54" s="6">
        <f t="shared" si="1"/>
        <v>0</v>
      </c>
      <c r="F54" s="7">
        <f t="shared" si="2"/>
        <v>0</v>
      </c>
      <c r="G54" s="8"/>
      <c r="H54" s="27">
        <f t="shared" si="3"/>
        <v>0</v>
      </c>
      <c r="I54" s="59" t="e">
        <f>#N/A</f>
        <v>#N/A</v>
      </c>
      <c r="J54" s="104">
        <f t="shared" si="0"/>
        <v>1</v>
      </c>
    </row>
    <row r="55" spans="2:10" ht="30" customHeight="1" x14ac:dyDescent="0.3">
      <c r="B55" s="5" t="s">
        <v>6</v>
      </c>
      <c r="C55" s="9"/>
      <c r="D55" s="9"/>
      <c r="E55" s="6">
        <f t="shared" si="1"/>
        <v>0</v>
      </c>
      <c r="F55" s="7">
        <f t="shared" si="2"/>
        <v>0</v>
      </c>
      <c r="G55" s="8"/>
      <c r="H55" s="27">
        <f t="shared" si="3"/>
        <v>0</v>
      </c>
      <c r="I55" s="59" t="e">
        <f>#N/A</f>
        <v>#N/A</v>
      </c>
      <c r="J55" s="104">
        <f t="shared" si="0"/>
        <v>1</v>
      </c>
    </row>
    <row r="56" spans="2:10" ht="30" customHeight="1" x14ac:dyDescent="0.3">
      <c r="B56" s="5" t="s">
        <v>6</v>
      </c>
      <c r="C56" s="9"/>
      <c r="D56" s="9"/>
      <c r="E56" s="6">
        <f t="shared" si="1"/>
        <v>0</v>
      </c>
      <c r="F56" s="7">
        <f t="shared" si="2"/>
        <v>0</v>
      </c>
      <c r="G56" s="8"/>
      <c r="H56" s="27">
        <f t="shared" si="3"/>
        <v>0</v>
      </c>
      <c r="I56" s="59" t="e">
        <f>#N/A</f>
        <v>#N/A</v>
      </c>
      <c r="J56" s="104">
        <f t="shared" si="0"/>
        <v>1</v>
      </c>
    </row>
    <row r="57" spans="2:10" ht="30" customHeight="1" x14ac:dyDescent="0.3">
      <c r="B57" s="5" t="s">
        <v>6</v>
      </c>
      <c r="C57" s="9"/>
      <c r="D57" s="9"/>
      <c r="E57" s="6">
        <f t="shared" si="1"/>
        <v>0</v>
      </c>
      <c r="F57" s="7">
        <f t="shared" si="2"/>
        <v>0</v>
      </c>
      <c r="G57" s="8"/>
      <c r="H57" s="27">
        <f t="shared" si="3"/>
        <v>0</v>
      </c>
      <c r="I57" s="59" t="e">
        <f>#N/A</f>
        <v>#N/A</v>
      </c>
      <c r="J57" s="104">
        <f t="shared" si="0"/>
        <v>1</v>
      </c>
    </row>
    <row r="58" spans="2:10" ht="30" customHeight="1" x14ac:dyDescent="0.3">
      <c r="B58" s="5" t="s">
        <v>6</v>
      </c>
      <c r="C58" s="9"/>
      <c r="D58" s="9"/>
      <c r="E58" s="6">
        <f t="shared" si="1"/>
        <v>0</v>
      </c>
      <c r="F58" s="7">
        <f t="shared" si="2"/>
        <v>0</v>
      </c>
      <c r="G58" s="8"/>
      <c r="H58" s="27">
        <f t="shared" si="3"/>
        <v>0</v>
      </c>
      <c r="I58" s="59" t="e">
        <f>#N/A</f>
        <v>#N/A</v>
      </c>
      <c r="J58" s="104">
        <f t="shared" si="0"/>
        <v>1</v>
      </c>
    </row>
    <row r="59" spans="2:10" ht="30" customHeight="1" x14ac:dyDescent="0.3">
      <c r="B59" s="5" t="s">
        <v>6</v>
      </c>
      <c r="C59" s="9"/>
      <c r="D59" s="9"/>
      <c r="E59" s="6">
        <f t="shared" si="1"/>
        <v>0</v>
      </c>
      <c r="F59" s="7">
        <f t="shared" si="2"/>
        <v>0</v>
      </c>
      <c r="G59" s="8"/>
      <c r="H59" s="27">
        <f t="shared" si="3"/>
        <v>0</v>
      </c>
      <c r="I59" s="59" t="e">
        <f>#N/A</f>
        <v>#N/A</v>
      </c>
      <c r="J59" s="104">
        <f t="shared" si="0"/>
        <v>1</v>
      </c>
    </row>
    <row r="60" spans="2:10" ht="30" customHeight="1" x14ac:dyDescent="0.3">
      <c r="B60" s="5" t="s">
        <v>6</v>
      </c>
      <c r="C60" s="9"/>
      <c r="D60" s="9"/>
      <c r="E60" s="6">
        <f t="shared" si="1"/>
        <v>0</v>
      </c>
      <c r="F60" s="7">
        <f t="shared" si="2"/>
        <v>0</v>
      </c>
      <c r="G60" s="8"/>
      <c r="H60" s="27">
        <f t="shared" si="3"/>
        <v>0</v>
      </c>
      <c r="I60" s="59" t="e">
        <f>#N/A</f>
        <v>#N/A</v>
      </c>
      <c r="J60" s="104">
        <f t="shared" si="0"/>
        <v>1</v>
      </c>
    </row>
    <row r="61" spans="2:10" ht="30" customHeight="1" x14ac:dyDescent="0.3">
      <c r="B61" s="5" t="s">
        <v>6</v>
      </c>
      <c r="C61" s="9"/>
      <c r="D61" s="9"/>
      <c r="E61" s="6">
        <f t="shared" si="1"/>
        <v>0</v>
      </c>
      <c r="F61" s="7">
        <f t="shared" si="2"/>
        <v>0</v>
      </c>
      <c r="G61" s="8"/>
      <c r="H61" s="27">
        <f t="shared" si="3"/>
        <v>0</v>
      </c>
      <c r="I61" s="59" t="e">
        <f>#N/A</f>
        <v>#N/A</v>
      </c>
      <c r="J61" s="104">
        <f t="shared" si="0"/>
        <v>1</v>
      </c>
    </row>
    <row r="62" spans="2:10" ht="30" customHeight="1" x14ac:dyDescent="0.3">
      <c r="B62" s="5" t="s">
        <v>6</v>
      </c>
      <c r="C62" s="9"/>
      <c r="D62" s="9"/>
      <c r="E62" s="6">
        <f t="shared" si="1"/>
        <v>0</v>
      </c>
      <c r="F62" s="7">
        <f t="shared" si="2"/>
        <v>0</v>
      </c>
      <c r="G62" s="8"/>
      <c r="H62" s="27">
        <f t="shared" si="3"/>
        <v>0</v>
      </c>
      <c r="I62" s="59" t="e">
        <f>#N/A</f>
        <v>#N/A</v>
      </c>
      <c r="J62" s="104">
        <f t="shared" si="0"/>
        <v>1</v>
      </c>
    </row>
    <row r="63" spans="2:10" ht="30" customHeight="1" x14ac:dyDescent="0.3">
      <c r="B63" s="5" t="s">
        <v>6</v>
      </c>
      <c r="C63" s="9"/>
      <c r="D63" s="9"/>
      <c r="E63" s="6">
        <f t="shared" si="1"/>
        <v>0</v>
      </c>
      <c r="F63" s="7">
        <f t="shared" si="2"/>
        <v>0</v>
      </c>
      <c r="G63" s="8"/>
      <c r="H63" s="27">
        <f t="shared" si="3"/>
        <v>0</v>
      </c>
      <c r="I63" s="59" t="e">
        <f>#N/A</f>
        <v>#N/A</v>
      </c>
      <c r="J63" s="104">
        <f t="shared" si="0"/>
        <v>1</v>
      </c>
    </row>
    <row r="64" spans="2:10" ht="30" customHeight="1" x14ac:dyDescent="0.3">
      <c r="B64" s="5" t="s">
        <v>6</v>
      </c>
      <c r="C64" s="9"/>
      <c r="D64" s="9"/>
      <c r="E64" s="6">
        <f t="shared" si="1"/>
        <v>0</v>
      </c>
      <c r="F64" s="7">
        <f t="shared" si="2"/>
        <v>0</v>
      </c>
      <c r="G64" s="8"/>
      <c r="H64" s="27">
        <f t="shared" si="3"/>
        <v>0</v>
      </c>
      <c r="I64" s="59" t="e">
        <f>#N/A</f>
        <v>#N/A</v>
      </c>
      <c r="J64" s="104">
        <f t="shared" si="0"/>
        <v>1</v>
      </c>
    </row>
    <row r="65" spans="2:10" ht="30" customHeight="1" x14ac:dyDescent="0.3">
      <c r="B65" s="5" t="s">
        <v>6</v>
      </c>
      <c r="C65" s="9"/>
      <c r="D65" s="9"/>
      <c r="E65" s="6">
        <f t="shared" si="1"/>
        <v>0</v>
      </c>
      <c r="F65" s="7">
        <f t="shared" si="2"/>
        <v>0</v>
      </c>
      <c r="G65" s="8"/>
      <c r="H65" s="27">
        <f t="shared" si="3"/>
        <v>0</v>
      </c>
      <c r="I65" s="59" t="e">
        <f>#N/A</f>
        <v>#N/A</v>
      </c>
      <c r="J65" s="104">
        <f t="shared" si="0"/>
        <v>1</v>
      </c>
    </row>
    <row r="66" spans="2:10" ht="30" customHeight="1" x14ac:dyDescent="0.3">
      <c r="B66" s="5" t="s">
        <v>6</v>
      </c>
      <c r="C66" s="9"/>
      <c r="D66" s="9"/>
      <c r="E66" s="6">
        <f t="shared" si="1"/>
        <v>0</v>
      </c>
      <c r="F66" s="7">
        <f t="shared" si="2"/>
        <v>0</v>
      </c>
      <c r="G66" s="8"/>
      <c r="H66" s="27">
        <f t="shared" si="3"/>
        <v>0</v>
      </c>
      <c r="I66" s="59" t="e">
        <f>#N/A</f>
        <v>#N/A</v>
      </c>
      <c r="J66" s="104">
        <f t="shared" si="0"/>
        <v>1</v>
      </c>
    </row>
    <row r="67" spans="2:10" ht="30" customHeight="1" x14ac:dyDescent="0.3">
      <c r="B67" s="5" t="s">
        <v>6</v>
      </c>
      <c r="C67" s="9"/>
      <c r="D67" s="9"/>
      <c r="E67" s="6">
        <f t="shared" si="1"/>
        <v>0</v>
      </c>
      <c r="F67" s="7">
        <f t="shared" si="2"/>
        <v>0</v>
      </c>
      <c r="G67" s="8"/>
      <c r="H67" s="27">
        <f t="shared" si="3"/>
        <v>0</v>
      </c>
      <c r="I67" s="59" t="e">
        <f>#N/A</f>
        <v>#N/A</v>
      </c>
      <c r="J67" s="104">
        <f t="shared" si="0"/>
        <v>1</v>
      </c>
    </row>
    <row r="68" spans="2:10" ht="30" customHeight="1" x14ac:dyDescent="0.3">
      <c r="B68" s="5" t="s">
        <v>6</v>
      </c>
      <c r="C68" s="9"/>
      <c r="D68" s="9"/>
      <c r="E68" s="6">
        <f t="shared" si="1"/>
        <v>0</v>
      </c>
      <c r="F68" s="7">
        <f t="shared" si="2"/>
        <v>0</v>
      </c>
      <c r="G68" s="8"/>
      <c r="H68" s="27">
        <f t="shared" si="3"/>
        <v>0</v>
      </c>
      <c r="I68" s="59" t="e">
        <f>#N/A</f>
        <v>#N/A</v>
      </c>
      <c r="J68" s="104">
        <f t="shared" ref="J68:J131" si="4">(D68-C68)+1</f>
        <v>1</v>
      </c>
    </row>
    <row r="69" spans="2:10" ht="30" customHeight="1" x14ac:dyDescent="0.3">
      <c r="B69" s="5" t="s">
        <v>6</v>
      </c>
      <c r="C69" s="9"/>
      <c r="D69" s="9"/>
      <c r="E69" s="6">
        <f t="shared" ref="E69:E132" si="5">IF(J69=1,0,J69)</f>
        <v>0</v>
      </c>
      <c r="F69" s="7">
        <f t="shared" ref="F69:F132" si="6">TRUNC((E69/30))</f>
        <v>0</v>
      </c>
      <c r="G69" s="8"/>
      <c r="H69" s="27">
        <f t="shared" ref="H69:H132" si="7">F69*0.085</f>
        <v>0</v>
      </c>
      <c r="I69" s="59" t="e">
        <f>#N/A</f>
        <v>#N/A</v>
      </c>
      <c r="J69" s="104">
        <f t="shared" si="4"/>
        <v>1</v>
      </c>
    </row>
    <row r="70" spans="2:10" ht="30" customHeight="1" x14ac:dyDescent="0.3">
      <c r="B70" s="5" t="s">
        <v>6</v>
      </c>
      <c r="C70" s="9"/>
      <c r="D70" s="9"/>
      <c r="E70" s="6">
        <f t="shared" si="5"/>
        <v>0</v>
      </c>
      <c r="F70" s="7">
        <f t="shared" si="6"/>
        <v>0</v>
      </c>
      <c r="G70" s="8"/>
      <c r="H70" s="27">
        <f t="shared" si="7"/>
        <v>0</v>
      </c>
      <c r="I70" s="59" t="e">
        <f>#N/A</f>
        <v>#N/A</v>
      </c>
      <c r="J70" s="104">
        <f t="shared" si="4"/>
        <v>1</v>
      </c>
    </row>
    <row r="71" spans="2:10" ht="30" customHeight="1" x14ac:dyDescent="0.3">
      <c r="B71" s="5" t="s">
        <v>6</v>
      </c>
      <c r="C71" s="9"/>
      <c r="D71" s="9"/>
      <c r="E71" s="6">
        <f t="shared" si="5"/>
        <v>0</v>
      </c>
      <c r="F71" s="7">
        <f t="shared" si="6"/>
        <v>0</v>
      </c>
      <c r="G71" s="8"/>
      <c r="H71" s="27">
        <f t="shared" si="7"/>
        <v>0</v>
      </c>
      <c r="I71" s="59" t="e">
        <f>#N/A</f>
        <v>#N/A</v>
      </c>
      <c r="J71" s="104">
        <f t="shared" si="4"/>
        <v>1</v>
      </c>
    </row>
    <row r="72" spans="2:10" ht="30" customHeight="1" x14ac:dyDescent="0.3">
      <c r="B72" s="5" t="s">
        <v>6</v>
      </c>
      <c r="C72" s="9"/>
      <c r="D72" s="9"/>
      <c r="E72" s="6">
        <f t="shared" si="5"/>
        <v>0</v>
      </c>
      <c r="F72" s="7">
        <f t="shared" si="6"/>
        <v>0</v>
      </c>
      <c r="G72" s="8"/>
      <c r="H72" s="27">
        <f t="shared" si="7"/>
        <v>0</v>
      </c>
      <c r="I72" s="59" t="e">
        <f>#N/A</f>
        <v>#N/A</v>
      </c>
      <c r="J72" s="104">
        <f t="shared" si="4"/>
        <v>1</v>
      </c>
    </row>
    <row r="73" spans="2:10" ht="30" customHeight="1" x14ac:dyDescent="0.3">
      <c r="B73" s="5" t="s">
        <v>6</v>
      </c>
      <c r="C73" s="9"/>
      <c r="D73" s="9"/>
      <c r="E73" s="6">
        <f t="shared" si="5"/>
        <v>0</v>
      </c>
      <c r="F73" s="7">
        <f t="shared" si="6"/>
        <v>0</v>
      </c>
      <c r="G73" s="8"/>
      <c r="H73" s="27">
        <f t="shared" si="7"/>
        <v>0</v>
      </c>
      <c r="I73" s="59" t="e">
        <f>#N/A</f>
        <v>#N/A</v>
      </c>
      <c r="J73" s="104">
        <f t="shared" si="4"/>
        <v>1</v>
      </c>
    </row>
    <row r="74" spans="2:10" ht="30" customHeight="1" x14ac:dyDescent="0.3">
      <c r="B74" s="5" t="s">
        <v>6</v>
      </c>
      <c r="C74" s="9"/>
      <c r="D74" s="9"/>
      <c r="E74" s="6">
        <f t="shared" si="5"/>
        <v>0</v>
      </c>
      <c r="F74" s="7">
        <f t="shared" si="6"/>
        <v>0</v>
      </c>
      <c r="G74" s="8"/>
      <c r="H74" s="27">
        <f t="shared" si="7"/>
        <v>0</v>
      </c>
      <c r="I74" s="59" t="e">
        <f>#N/A</f>
        <v>#N/A</v>
      </c>
      <c r="J74" s="104">
        <f t="shared" si="4"/>
        <v>1</v>
      </c>
    </row>
    <row r="75" spans="2:10" ht="30" customHeight="1" x14ac:dyDescent="0.3">
      <c r="B75" s="5" t="s">
        <v>6</v>
      </c>
      <c r="C75" s="9"/>
      <c r="D75" s="9"/>
      <c r="E75" s="6">
        <f t="shared" si="5"/>
        <v>0</v>
      </c>
      <c r="F75" s="7">
        <f t="shared" si="6"/>
        <v>0</v>
      </c>
      <c r="G75" s="8"/>
      <c r="H75" s="27">
        <f t="shared" si="7"/>
        <v>0</v>
      </c>
      <c r="I75" s="59" t="e">
        <f>#N/A</f>
        <v>#N/A</v>
      </c>
      <c r="J75" s="104">
        <f t="shared" si="4"/>
        <v>1</v>
      </c>
    </row>
    <row r="76" spans="2:10" ht="30" customHeight="1" x14ac:dyDescent="0.3">
      <c r="B76" s="5" t="s">
        <v>6</v>
      </c>
      <c r="C76" s="9"/>
      <c r="D76" s="9"/>
      <c r="E76" s="6">
        <f t="shared" si="5"/>
        <v>0</v>
      </c>
      <c r="F76" s="7">
        <f t="shared" si="6"/>
        <v>0</v>
      </c>
      <c r="G76" s="8"/>
      <c r="H76" s="27">
        <f t="shared" si="7"/>
        <v>0</v>
      </c>
      <c r="I76" s="59" t="e">
        <f>#N/A</f>
        <v>#N/A</v>
      </c>
      <c r="J76" s="104">
        <f t="shared" si="4"/>
        <v>1</v>
      </c>
    </row>
    <row r="77" spans="2:10" ht="30" customHeight="1" x14ac:dyDescent="0.3">
      <c r="B77" s="5" t="s">
        <v>6</v>
      </c>
      <c r="C77" s="9"/>
      <c r="D77" s="9"/>
      <c r="E77" s="6">
        <f t="shared" si="5"/>
        <v>0</v>
      </c>
      <c r="F77" s="7">
        <f t="shared" si="6"/>
        <v>0</v>
      </c>
      <c r="G77" s="8"/>
      <c r="H77" s="27">
        <f t="shared" si="7"/>
        <v>0</v>
      </c>
      <c r="I77" s="59" t="e">
        <f>#N/A</f>
        <v>#N/A</v>
      </c>
      <c r="J77" s="104">
        <f t="shared" si="4"/>
        <v>1</v>
      </c>
    </row>
    <row r="78" spans="2:10" ht="30" customHeight="1" x14ac:dyDescent="0.3">
      <c r="B78" s="5" t="s">
        <v>6</v>
      </c>
      <c r="C78" s="9"/>
      <c r="D78" s="9"/>
      <c r="E78" s="6">
        <f t="shared" si="5"/>
        <v>0</v>
      </c>
      <c r="F78" s="7">
        <f t="shared" si="6"/>
        <v>0</v>
      </c>
      <c r="G78" s="8"/>
      <c r="H78" s="27">
        <f t="shared" si="7"/>
        <v>0</v>
      </c>
      <c r="I78" s="59" t="e">
        <f>#N/A</f>
        <v>#N/A</v>
      </c>
      <c r="J78" s="104">
        <f t="shared" si="4"/>
        <v>1</v>
      </c>
    </row>
    <row r="79" spans="2:10" ht="30" customHeight="1" x14ac:dyDescent="0.3">
      <c r="B79" s="5" t="s">
        <v>6</v>
      </c>
      <c r="C79" s="9"/>
      <c r="D79" s="9"/>
      <c r="E79" s="6">
        <f t="shared" si="5"/>
        <v>0</v>
      </c>
      <c r="F79" s="7">
        <f t="shared" si="6"/>
        <v>0</v>
      </c>
      <c r="G79" s="8"/>
      <c r="H79" s="27">
        <f t="shared" si="7"/>
        <v>0</v>
      </c>
      <c r="I79" s="59" t="e">
        <f>#N/A</f>
        <v>#N/A</v>
      </c>
      <c r="J79" s="104">
        <f t="shared" si="4"/>
        <v>1</v>
      </c>
    </row>
    <row r="80" spans="2:10" ht="30" customHeight="1" x14ac:dyDescent="0.3">
      <c r="B80" s="5" t="s">
        <v>6</v>
      </c>
      <c r="C80" s="9"/>
      <c r="D80" s="9"/>
      <c r="E80" s="6">
        <f t="shared" si="5"/>
        <v>0</v>
      </c>
      <c r="F80" s="7">
        <f t="shared" si="6"/>
        <v>0</v>
      </c>
      <c r="G80" s="8"/>
      <c r="H80" s="27">
        <f t="shared" si="7"/>
        <v>0</v>
      </c>
      <c r="I80" s="59" t="e">
        <f>#N/A</f>
        <v>#N/A</v>
      </c>
      <c r="J80" s="104">
        <f t="shared" si="4"/>
        <v>1</v>
      </c>
    </row>
    <row r="81" spans="2:10" ht="30" customHeight="1" x14ac:dyDescent="0.3">
      <c r="B81" s="5" t="s">
        <v>6</v>
      </c>
      <c r="C81" s="9"/>
      <c r="D81" s="9"/>
      <c r="E81" s="6">
        <f t="shared" si="5"/>
        <v>0</v>
      </c>
      <c r="F81" s="7">
        <f t="shared" si="6"/>
        <v>0</v>
      </c>
      <c r="G81" s="8"/>
      <c r="H81" s="27">
        <f t="shared" si="7"/>
        <v>0</v>
      </c>
      <c r="I81" s="59" t="e">
        <f>#N/A</f>
        <v>#N/A</v>
      </c>
      <c r="J81" s="104">
        <f t="shared" si="4"/>
        <v>1</v>
      </c>
    </row>
    <row r="82" spans="2:10" ht="30" customHeight="1" x14ac:dyDescent="0.3">
      <c r="B82" s="5" t="s">
        <v>6</v>
      </c>
      <c r="C82" s="9"/>
      <c r="D82" s="9"/>
      <c r="E82" s="6">
        <f t="shared" si="5"/>
        <v>0</v>
      </c>
      <c r="F82" s="7">
        <f t="shared" si="6"/>
        <v>0</v>
      </c>
      <c r="G82" s="8"/>
      <c r="H82" s="27">
        <f t="shared" si="7"/>
        <v>0</v>
      </c>
      <c r="I82" s="59" t="e">
        <f>#N/A</f>
        <v>#N/A</v>
      </c>
      <c r="J82" s="104">
        <f t="shared" si="4"/>
        <v>1</v>
      </c>
    </row>
    <row r="83" spans="2:10" ht="30" customHeight="1" x14ac:dyDescent="0.3">
      <c r="B83" s="5" t="s">
        <v>6</v>
      </c>
      <c r="C83" s="9"/>
      <c r="D83" s="9"/>
      <c r="E83" s="6">
        <f t="shared" si="5"/>
        <v>0</v>
      </c>
      <c r="F83" s="7">
        <f t="shared" si="6"/>
        <v>0</v>
      </c>
      <c r="G83" s="8"/>
      <c r="H83" s="27">
        <f t="shared" si="7"/>
        <v>0</v>
      </c>
      <c r="I83" s="59" t="e">
        <f>#N/A</f>
        <v>#N/A</v>
      </c>
      <c r="J83" s="104">
        <f t="shared" si="4"/>
        <v>1</v>
      </c>
    </row>
    <row r="84" spans="2:10" ht="30" customHeight="1" x14ac:dyDescent="0.3">
      <c r="B84" s="5" t="s">
        <v>6</v>
      </c>
      <c r="C84" s="9"/>
      <c r="D84" s="9"/>
      <c r="E84" s="6">
        <f t="shared" si="5"/>
        <v>0</v>
      </c>
      <c r="F84" s="7">
        <f t="shared" si="6"/>
        <v>0</v>
      </c>
      <c r="G84" s="8"/>
      <c r="H84" s="27">
        <f t="shared" si="7"/>
        <v>0</v>
      </c>
      <c r="I84" s="59" t="e">
        <f>#N/A</f>
        <v>#N/A</v>
      </c>
      <c r="J84" s="104">
        <f t="shared" si="4"/>
        <v>1</v>
      </c>
    </row>
    <row r="85" spans="2:10" ht="30" customHeight="1" x14ac:dyDescent="0.3">
      <c r="B85" s="5" t="s">
        <v>6</v>
      </c>
      <c r="C85" s="9"/>
      <c r="D85" s="9"/>
      <c r="E85" s="6">
        <f t="shared" si="5"/>
        <v>0</v>
      </c>
      <c r="F85" s="7">
        <f t="shared" si="6"/>
        <v>0</v>
      </c>
      <c r="G85" s="8"/>
      <c r="H85" s="27">
        <f t="shared" si="7"/>
        <v>0</v>
      </c>
      <c r="I85" s="59" t="e">
        <f>#N/A</f>
        <v>#N/A</v>
      </c>
      <c r="J85" s="104">
        <f t="shared" si="4"/>
        <v>1</v>
      </c>
    </row>
    <row r="86" spans="2:10" ht="30" customHeight="1" x14ac:dyDescent="0.3">
      <c r="B86" s="5" t="s">
        <v>6</v>
      </c>
      <c r="C86" s="9"/>
      <c r="D86" s="9"/>
      <c r="E86" s="6">
        <f t="shared" si="5"/>
        <v>0</v>
      </c>
      <c r="F86" s="7">
        <f t="shared" si="6"/>
        <v>0</v>
      </c>
      <c r="G86" s="8"/>
      <c r="H86" s="27">
        <f t="shared" si="7"/>
        <v>0</v>
      </c>
      <c r="I86" s="59" t="e">
        <f>#N/A</f>
        <v>#N/A</v>
      </c>
      <c r="J86" s="104">
        <f t="shared" si="4"/>
        <v>1</v>
      </c>
    </row>
    <row r="87" spans="2:10" ht="30" customHeight="1" x14ac:dyDescent="0.3">
      <c r="B87" s="5" t="s">
        <v>6</v>
      </c>
      <c r="C87" s="9"/>
      <c r="D87" s="9"/>
      <c r="E87" s="6">
        <f t="shared" si="5"/>
        <v>0</v>
      </c>
      <c r="F87" s="7">
        <f t="shared" si="6"/>
        <v>0</v>
      </c>
      <c r="G87" s="8"/>
      <c r="H87" s="27">
        <f t="shared" si="7"/>
        <v>0</v>
      </c>
      <c r="I87" s="59" t="e">
        <f>#N/A</f>
        <v>#N/A</v>
      </c>
      <c r="J87" s="104">
        <f t="shared" si="4"/>
        <v>1</v>
      </c>
    </row>
    <row r="88" spans="2:10" ht="30" customHeight="1" x14ac:dyDescent="0.3">
      <c r="B88" s="5" t="s">
        <v>6</v>
      </c>
      <c r="C88" s="9"/>
      <c r="D88" s="9"/>
      <c r="E88" s="6">
        <f t="shared" si="5"/>
        <v>0</v>
      </c>
      <c r="F88" s="7">
        <f t="shared" si="6"/>
        <v>0</v>
      </c>
      <c r="G88" s="8"/>
      <c r="H88" s="27">
        <f t="shared" si="7"/>
        <v>0</v>
      </c>
      <c r="I88" s="59" t="e">
        <f>#N/A</f>
        <v>#N/A</v>
      </c>
      <c r="J88" s="104">
        <f t="shared" si="4"/>
        <v>1</v>
      </c>
    </row>
    <row r="89" spans="2:10" ht="30" customHeight="1" x14ac:dyDescent="0.3">
      <c r="B89" s="5" t="s">
        <v>6</v>
      </c>
      <c r="C89" s="9"/>
      <c r="D89" s="9"/>
      <c r="E89" s="6">
        <f t="shared" si="5"/>
        <v>0</v>
      </c>
      <c r="F89" s="7">
        <f t="shared" si="6"/>
        <v>0</v>
      </c>
      <c r="G89" s="8"/>
      <c r="H89" s="27">
        <f t="shared" si="7"/>
        <v>0</v>
      </c>
      <c r="I89" s="59" t="e">
        <f>#N/A</f>
        <v>#N/A</v>
      </c>
      <c r="J89" s="104">
        <f t="shared" si="4"/>
        <v>1</v>
      </c>
    </row>
    <row r="90" spans="2:10" ht="30" customHeight="1" x14ac:dyDescent="0.3">
      <c r="B90" s="5" t="s">
        <v>6</v>
      </c>
      <c r="C90" s="9"/>
      <c r="D90" s="9"/>
      <c r="E90" s="6">
        <f t="shared" si="5"/>
        <v>0</v>
      </c>
      <c r="F90" s="7">
        <f t="shared" si="6"/>
        <v>0</v>
      </c>
      <c r="G90" s="8"/>
      <c r="H90" s="27">
        <f t="shared" si="7"/>
        <v>0</v>
      </c>
      <c r="I90" s="59" t="e">
        <f>#N/A</f>
        <v>#N/A</v>
      </c>
      <c r="J90" s="104">
        <f t="shared" si="4"/>
        <v>1</v>
      </c>
    </row>
    <row r="91" spans="2:10" ht="30" customHeight="1" x14ac:dyDescent="0.3">
      <c r="B91" s="5" t="s">
        <v>6</v>
      </c>
      <c r="C91" s="9"/>
      <c r="D91" s="9"/>
      <c r="E91" s="6">
        <f t="shared" si="5"/>
        <v>0</v>
      </c>
      <c r="F91" s="7">
        <f t="shared" si="6"/>
        <v>0</v>
      </c>
      <c r="G91" s="8"/>
      <c r="H91" s="27">
        <f t="shared" si="7"/>
        <v>0</v>
      </c>
      <c r="I91" s="59" t="e">
        <f>#N/A</f>
        <v>#N/A</v>
      </c>
      <c r="J91" s="104">
        <f t="shared" si="4"/>
        <v>1</v>
      </c>
    </row>
    <row r="92" spans="2:10" ht="30" customHeight="1" x14ac:dyDescent="0.3">
      <c r="B92" s="5" t="s">
        <v>6</v>
      </c>
      <c r="C92" s="9"/>
      <c r="D92" s="9"/>
      <c r="E92" s="6">
        <f t="shared" si="5"/>
        <v>0</v>
      </c>
      <c r="F92" s="7">
        <f t="shared" si="6"/>
        <v>0</v>
      </c>
      <c r="G92" s="8"/>
      <c r="H92" s="27">
        <f t="shared" si="7"/>
        <v>0</v>
      </c>
      <c r="I92" s="59" t="e">
        <f>#N/A</f>
        <v>#N/A</v>
      </c>
      <c r="J92" s="104">
        <f t="shared" si="4"/>
        <v>1</v>
      </c>
    </row>
    <row r="93" spans="2:10" ht="30" customHeight="1" x14ac:dyDescent="0.3">
      <c r="B93" s="5" t="s">
        <v>6</v>
      </c>
      <c r="C93" s="9"/>
      <c r="D93" s="9"/>
      <c r="E93" s="6">
        <f t="shared" si="5"/>
        <v>0</v>
      </c>
      <c r="F93" s="7">
        <f t="shared" si="6"/>
        <v>0</v>
      </c>
      <c r="G93" s="8"/>
      <c r="H93" s="27">
        <f t="shared" si="7"/>
        <v>0</v>
      </c>
      <c r="I93" s="59" t="e">
        <f>#N/A</f>
        <v>#N/A</v>
      </c>
      <c r="J93" s="104">
        <f t="shared" si="4"/>
        <v>1</v>
      </c>
    </row>
    <row r="94" spans="2:10" ht="30" customHeight="1" x14ac:dyDescent="0.3">
      <c r="B94" s="5" t="s">
        <v>6</v>
      </c>
      <c r="C94" s="9"/>
      <c r="D94" s="9"/>
      <c r="E94" s="6">
        <f t="shared" si="5"/>
        <v>0</v>
      </c>
      <c r="F94" s="7">
        <f t="shared" si="6"/>
        <v>0</v>
      </c>
      <c r="G94" s="8"/>
      <c r="H94" s="27">
        <f t="shared" si="7"/>
        <v>0</v>
      </c>
      <c r="I94" s="59" t="e">
        <f>#N/A</f>
        <v>#N/A</v>
      </c>
      <c r="J94" s="104">
        <f t="shared" si="4"/>
        <v>1</v>
      </c>
    </row>
    <row r="95" spans="2:10" ht="30" customHeight="1" x14ac:dyDescent="0.3">
      <c r="B95" s="5" t="s">
        <v>6</v>
      </c>
      <c r="C95" s="9"/>
      <c r="D95" s="9"/>
      <c r="E95" s="6">
        <f t="shared" si="5"/>
        <v>0</v>
      </c>
      <c r="F95" s="7">
        <f t="shared" si="6"/>
        <v>0</v>
      </c>
      <c r="G95" s="8"/>
      <c r="H95" s="27">
        <f t="shared" si="7"/>
        <v>0</v>
      </c>
      <c r="I95" s="59" t="e">
        <f>#N/A</f>
        <v>#N/A</v>
      </c>
      <c r="J95" s="104">
        <f t="shared" si="4"/>
        <v>1</v>
      </c>
    </row>
    <row r="96" spans="2:10" ht="30" customHeight="1" x14ac:dyDescent="0.3">
      <c r="B96" s="5" t="s">
        <v>6</v>
      </c>
      <c r="C96" s="9"/>
      <c r="D96" s="9"/>
      <c r="E96" s="6">
        <f t="shared" si="5"/>
        <v>0</v>
      </c>
      <c r="F96" s="7">
        <f t="shared" si="6"/>
        <v>0</v>
      </c>
      <c r="G96" s="8"/>
      <c r="H96" s="27">
        <f t="shared" si="7"/>
        <v>0</v>
      </c>
      <c r="I96" s="59" t="e">
        <f>#N/A</f>
        <v>#N/A</v>
      </c>
      <c r="J96" s="104">
        <f t="shared" si="4"/>
        <v>1</v>
      </c>
    </row>
    <row r="97" spans="2:10" ht="30" customHeight="1" x14ac:dyDescent="0.3">
      <c r="B97" s="5" t="s">
        <v>6</v>
      </c>
      <c r="C97" s="9"/>
      <c r="D97" s="9"/>
      <c r="E97" s="6">
        <f t="shared" si="5"/>
        <v>0</v>
      </c>
      <c r="F97" s="7">
        <f t="shared" si="6"/>
        <v>0</v>
      </c>
      <c r="G97" s="8"/>
      <c r="H97" s="27">
        <f t="shared" si="7"/>
        <v>0</v>
      </c>
      <c r="I97" s="59" t="e">
        <f>#N/A</f>
        <v>#N/A</v>
      </c>
      <c r="J97" s="104">
        <f t="shared" si="4"/>
        <v>1</v>
      </c>
    </row>
    <row r="98" spans="2:10" ht="30" customHeight="1" x14ac:dyDescent="0.3">
      <c r="B98" s="5" t="s">
        <v>6</v>
      </c>
      <c r="C98" s="9"/>
      <c r="D98" s="9"/>
      <c r="E98" s="6">
        <f t="shared" si="5"/>
        <v>0</v>
      </c>
      <c r="F98" s="7">
        <f t="shared" si="6"/>
        <v>0</v>
      </c>
      <c r="G98" s="8"/>
      <c r="H98" s="27">
        <f t="shared" si="7"/>
        <v>0</v>
      </c>
      <c r="I98" s="59" t="e">
        <f>#N/A</f>
        <v>#N/A</v>
      </c>
      <c r="J98" s="104">
        <f t="shared" si="4"/>
        <v>1</v>
      </c>
    </row>
    <row r="99" spans="2:10" ht="30" customHeight="1" x14ac:dyDescent="0.3">
      <c r="B99" s="5" t="s">
        <v>6</v>
      </c>
      <c r="C99" s="9"/>
      <c r="D99" s="9"/>
      <c r="E99" s="6">
        <f t="shared" si="5"/>
        <v>0</v>
      </c>
      <c r="F99" s="7">
        <f t="shared" si="6"/>
        <v>0</v>
      </c>
      <c r="G99" s="8"/>
      <c r="H99" s="27">
        <f t="shared" si="7"/>
        <v>0</v>
      </c>
      <c r="I99" s="59" t="e">
        <f>#N/A</f>
        <v>#N/A</v>
      </c>
      <c r="J99" s="104">
        <f t="shared" si="4"/>
        <v>1</v>
      </c>
    </row>
    <row r="100" spans="2:10" ht="30" customHeight="1" x14ac:dyDescent="0.3">
      <c r="B100" s="5" t="s">
        <v>6</v>
      </c>
      <c r="C100" s="9"/>
      <c r="D100" s="9"/>
      <c r="E100" s="6">
        <f t="shared" si="5"/>
        <v>0</v>
      </c>
      <c r="F100" s="7">
        <f t="shared" si="6"/>
        <v>0</v>
      </c>
      <c r="G100" s="8"/>
      <c r="H100" s="27">
        <f t="shared" si="7"/>
        <v>0</v>
      </c>
      <c r="I100" s="59" t="e">
        <f>#N/A</f>
        <v>#N/A</v>
      </c>
      <c r="J100" s="104">
        <f t="shared" si="4"/>
        <v>1</v>
      </c>
    </row>
    <row r="101" spans="2:10" ht="30" customHeight="1" x14ac:dyDescent="0.3">
      <c r="B101" s="5" t="s">
        <v>6</v>
      </c>
      <c r="C101" s="9"/>
      <c r="D101" s="9"/>
      <c r="E101" s="6">
        <f t="shared" si="5"/>
        <v>0</v>
      </c>
      <c r="F101" s="7">
        <f t="shared" si="6"/>
        <v>0</v>
      </c>
      <c r="G101" s="8"/>
      <c r="H101" s="27">
        <f t="shared" si="7"/>
        <v>0</v>
      </c>
      <c r="I101" s="59" t="e">
        <f>#N/A</f>
        <v>#N/A</v>
      </c>
      <c r="J101" s="104">
        <f t="shared" si="4"/>
        <v>1</v>
      </c>
    </row>
    <row r="102" spans="2:10" ht="30" customHeight="1" x14ac:dyDescent="0.3">
      <c r="B102" s="5" t="s">
        <v>6</v>
      </c>
      <c r="C102" s="9"/>
      <c r="D102" s="9"/>
      <c r="E102" s="6">
        <f t="shared" si="5"/>
        <v>0</v>
      </c>
      <c r="F102" s="7">
        <f t="shared" si="6"/>
        <v>0</v>
      </c>
      <c r="G102" s="8"/>
      <c r="H102" s="27">
        <f t="shared" si="7"/>
        <v>0</v>
      </c>
      <c r="I102" s="59" t="e">
        <f>#N/A</f>
        <v>#N/A</v>
      </c>
      <c r="J102" s="104">
        <f t="shared" si="4"/>
        <v>1</v>
      </c>
    </row>
    <row r="103" spans="2:10" ht="30" customHeight="1" x14ac:dyDescent="0.3">
      <c r="B103" s="5" t="s">
        <v>6</v>
      </c>
      <c r="C103" s="9"/>
      <c r="D103" s="9"/>
      <c r="E103" s="6">
        <f t="shared" si="5"/>
        <v>0</v>
      </c>
      <c r="F103" s="7">
        <f t="shared" si="6"/>
        <v>0</v>
      </c>
      <c r="G103" s="8"/>
      <c r="H103" s="27">
        <f t="shared" si="7"/>
        <v>0</v>
      </c>
      <c r="I103" s="59" t="e">
        <f>#N/A</f>
        <v>#N/A</v>
      </c>
      <c r="J103" s="104">
        <f t="shared" si="4"/>
        <v>1</v>
      </c>
    </row>
    <row r="104" spans="2:10" ht="30" customHeight="1" x14ac:dyDescent="0.3">
      <c r="B104" s="5" t="s">
        <v>6</v>
      </c>
      <c r="C104" s="9"/>
      <c r="D104" s="9"/>
      <c r="E104" s="6">
        <f t="shared" si="5"/>
        <v>0</v>
      </c>
      <c r="F104" s="7">
        <f t="shared" si="6"/>
        <v>0</v>
      </c>
      <c r="G104" s="8"/>
      <c r="H104" s="27">
        <f t="shared" si="7"/>
        <v>0</v>
      </c>
      <c r="I104" s="59" t="e">
        <f>#N/A</f>
        <v>#N/A</v>
      </c>
      <c r="J104" s="104">
        <f t="shared" si="4"/>
        <v>1</v>
      </c>
    </row>
    <row r="105" spans="2:10" ht="30" customHeight="1" x14ac:dyDescent="0.3">
      <c r="B105" s="5" t="s">
        <v>6</v>
      </c>
      <c r="C105" s="9"/>
      <c r="D105" s="9"/>
      <c r="E105" s="6">
        <f t="shared" si="5"/>
        <v>0</v>
      </c>
      <c r="F105" s="7">
        <f t="shared" si="6"/>
        <v>0</v>
      </c>
      <c r="G105" s="8"/>
      <c r="H105" s="27">
        <f t="shared" si="7"/>
        <v>0</v>
      </c>
      <c r="I105" s="59" t="e">
        <f>#N/A</f>
        <v>#N/A</v>
      </c>
      <c r="J105" s="104">
        <f t="shared" si="4"/>
        <v>1</v>
      </c>
    </row>
    <row r="106" spans="2:10" ht="30" customHeight="1" x14ac:dyDescent="0.3">
      <c r="B106" s="5" t="s">
        <v>6</v>
      </c>
      <c r="C106" s="9"/>
      <c r="D106" s="9"/>
      <c r="E106" s="6">
        <f t="shared" si="5"/>
        <v>0</v>
      </c>
      <c r="F106" s="7">
        <f t="shared" si="6"/>
        <v>0</v>
      </c>
      <c r="G106" s="8"/>
      <c r="H106" s="27">
        <f t="shared" si="7"/>
        <v>0</v>
      </c>
      <c r="I106" s="59" t="e">
        <f>#N/A</f>
        <v>#N/A</v>
      </c>
      <c r="J106" s="104">
        <f t="shared" si="4"/>
        <v>1</v>
      </c>
    </row>
    <row r="107" spans="2:10" ht="30" customHeight="1" x14ac:dyDescent="0.3">
      <c r="B107" s="5" t="s">
        <v>6</v>
      </c>
      <c r="C107" s="9"/>
      <c r="D107" s="9"/>
      <c r="E107" s="6">
        <f t="shared" si="5"/>
        <v>0</v>
      </c>
      <c r="F107" s="7">
        <f t="shared" si="6"/>
        <v>0</v>
      </c>
      <c r="G107" s="8"/>
      <c r="H107" s="27">
        <f t="shared" si="7"/>
        <v>0</v>
      </c>
      <c r="I107" s="59" t="e">
        <f>#N/A</f>
        <v>#N/A</v>
      </c>
      <c r="J107" s="104">
        <f t="shared" si="4"/>
        <v>1</v>
      </c>
    </row>
    <row r="108" spans="2:10" ht="30" customHeight="1" x14ac:dyDescent="0.3">
      <c r="B108" s="5" t="s">
        <v>6</v>
      </c>
      <c r="C108" s="9"/>
      <c r="D108" s="9"/>
      <c r="E108" s="6">
        <f t="shared" si="5"/>
        <v>0</v>
      </c>
      <c r="F108" s="7">
        <f t="shared" si="6"/>
        <v>0</v>
      </c>
      <c r="G108" s="8"/>
      <c r="H108" s="27">
        <f t="shared" si="7"/>
        <v>0</v>
      </c>
      <c r="I108" s="59" t="e">
        <f>#N/A</f>
        <v>#N/A</v>
      </c>
      <c r="J108" s="104">
        <f t="shared" si="4"/>
        <v>1</v>
      </c>
    </row>
    <row r="109" spans="2:10" ht="30" customHeight="1" x14ac:dyDescent="0.3">
      <c r="B109" s="5" t="s">
        <v>6</v>
      </c>
      <c r="C109" s="9"/>
      <c r="D109" s="9"/>
      <c r="E109" s="6">
        <f t="shared" si="5"/>
        <v>0</v>
      </c>
      <c r="F109" s="7">
        <f t="shared" si="6"/>
        <v>0</v>
      </c>
      <c r="G109" s="8"/>
      <c r="H109" s="27">
        <f t="shared" si="7"/>
        <v>0</v>
      </c>
      <c r="I109" s="59" t="e">
        <f>#N/A</f>
        <v>#N/A</v>
      </c>
      <c r="J109" s="104">
        <f t="shared" si="4"/>
        <v>1</v>
      </c>
    </row>
    <row r="110" spans="2:10" ht="30" customHeight="1" x14ac:dyDescent="0.3">
      <c r="B110" s="5" t="s">
        <v>6</v>
      </c>
      <c r="C110" s="9"/>
      <c r="D110" s="9"/>
      <c r="E110" s="6">
        <f t="shared" si="5"/>
        <v>0</v>
      </c>
      <c r="F110" s="7">
        <f t="shared" si="6"/>
        <v>0</v>
      </c>
      <c r="G110" s="8"/>
      <c r="H110" s="27">
        <f t="shared" si="7"/>
        <v>0</v>
      </c>
      <c r="I110" s="59" t="e">
        <f>#N/A</f>
        <v>#N/A</v>
      </c>
      <c r="J110" s="104">
        <f t="shared" si="4"/>
        <v>1</v>
      </c>
    </row>
    <row r="111" spans="2:10" ht="30" customHeight="1" x14ac:dyDescent="0.3">
      <c r="B111" s="5" t="s">
        <v>6</v>
      </c>
      <c r="C111" s="9"/>
      <c r="D111" s="9"/>
      <c r="E111" s="6">
        <f t="shared" si="5"/>
        <v>0</v>
      </c>
      <c r="F111" s="7">
        <f t="shared" si="6"/>
        <v>0</v>
      </c>
      <c r="G111" s="8"/>
      <c r="H111" s="27">
        <f t="shared" si="7"/>
        <v>0</v>
      </c>
      <c r="I111" s="59" t="e">
        <f>#N/A</f>
        <v>#N/A</v>
      </c>
      <c r="J111" s="104">
        <f t="shared" si="4"/>
        <v>1</v>
      </c>
    </row>
    <row r="112" spans="2:10" ht="30" customHeight="1" x14ac:dyDescent="0.3">
      <c r="B112" s="5" t="s">
        <v>6</v>
      </c>
      <c r="C112" s="9"/>
      <c r="D112" s="9"/>
      <c r="E112" s="6">
        <f t="shared" si="5"/>
        <v>0</v>
      </c>
      <c r="F112" s="7">
        <f t="shared" si="6"/>
        <v>0</v>
      </c>
      <c r="G112" s="8"/>
      <c r="H112" s="27">
        <f t="shared" si="7"/>
        <v>0</v>
      </c>
      <c r="I112" s="59" t="e">
        <f>#N/A</f>
        <v>#N/A</v>
      </c>
      <c r="J112" s="104">
        <f t="shared" si="4"/>
        <v>1</v>
      </c>
    </row>
    <row r="113" spans="2:10" ht="30" customHeight="1" x14ac:dyDescent="0.3">
      <c r="B113" s="5" t="s">
        <v>6</v>
      </c>
      <c r="C113" s="9"/>
      <c r="D113" s="9"/>
      <c r="E113" s="6">
        <f t="shared" si="5"/>
        <v>0</v>
      </c>
      <c r="F113" s="7">
        <f t="shared" si="6"/>
        <v>0</v>
      </c>
      <c r="G113" s="8"/>
      <c r="H113" s="27">
        <f t="shared" si="7"/>
        <v>0</v>
      </c>
      <c r="I113" s="59" t="e">
        <f>#N/A</f>
        <v>#N/A</v>
      </c>
      <c r="J113" s="104">
        <f t="shared" si="4"/>
        <v>1</v>
      </c>
    </row>
    <row r="114" spans="2:10" ht="30" customHeight="1" x14ac:dyDescent="0.3">
      <c r="B114" s="5" t="s">
        <v>6</v>
      </c>
      <c r="C114" s="9"/>
      <c r="D114" s="9"/>
      <c r="E114" s="6">
        <f t="shared" si="5"/>
        <v>0</v>
      </c>
      <c r="F114" s="7">
        <f t="shared" si="6"/>
        <v>0</v>
      </c>
      <c r="G114" s="8"/>
      <c r="H114" s="27">
        <f t="shared" si="7"/>
        <v>0</v>
      </c>
      <c r="I114" s="59" t="e">
        <f>#N/A</f>
        <v>#N/A</v>
      </c>
      <c r="J114" s="104">
        <f t="shared" si="4"/>
        <v>1</v>
      </c>
    </row>
    <row r="115" spans="2:10" ht="30" customHeight="1" x14ac:dyDescent="0.3">
      <c r="B115" s="5" t="s">
        <v>6</v>
      </c>
      <c r="C115" s="9"/>
      <c r="D115" s="9"/>
      <c r="E115" s="6">
        <f t="shared" si="5"/>
        <v>0</v>
      </c>
      <c r="F115" s="7">
        <f t="shared" si="6"/>
        <v>0</v>
      </c>
      <c r="G115" s="8"/>
      <c r="H115" s="27">
        <f t="shared" si="7"/>
        <v>0</v>
      </c>
      <c r="I115" s="59" t="e">
        <f>#N/A</f>
        <v>#N/A</v>
      </c>
      <c r="J115" s="104">
        <f t="shared" si="4"/>
        <v>1</v>
      </c>
    </row>
    <row r="116" spans="2:10" ht="30" customHeight="1" x14ac:dyDescent="0.3">
      <c r="B116" s="5" t="s">
        <v>6</v>
      </c>
      <c r="C116" s="9"/>
      <c r="D116" s="9"/>
      <c r="E116" s="6">
        <f t="shared" si="5"/>
        <v>0</v>
      </c>
      <c r="F116" s="7">
        <f t="shared" si="6"/>
        <v>0</v>
      </c>
      <c r="G116" s="8"/>
      <c r="H116" s="27">
        <f t="shared" si="7"/>
        <v>0</v>
      </c>
      <c r="I116" s="59" t="e">
        <f>#N/A</f>
        <v>#N/A</v>
      </c>
      <c r="J116" s="104">
        <f t="shared" si="4"/>
        <v>1</v>
      </c>
    </row>
    <row r="117" spans="2:10" ht="30" customHeight="1" x14ac:dyDescent="0.3">
      <c r="B117" s="5" t="s">
        <v>6</v>
      </c>
      <c r="C117" s="9"/>
      <c r="D117" s="9"/>
      <c r="E117" s="6">
        <f t="shared" si="5"/>
        <v>0</v>
      </c>
      <c r="F117" s="7">
        <f t="shared" si="6"/>
        <v>0</v>
      </c>
      <c r="G117" s="8"/>
      <c r="H117" s="27">
        <f t="shared" si="7"/>
        <v>0</v>
      </c>
      <c r="I117" s="59" t="e">
        <f>#N/A</f>
        <v>#N/A</v>
      </c>
      <c r="J117" s="104">
        <f t="shared" si="4"/>
        <v>1</v>
      </c>
    </row>
    <row r="118" spans="2:10" ht="30" customHeight="1" x14ac:dyDescent="0.3">
      <c r="B118" s="5" t="s">
        <v>6</v>
      </c>
      <c r="C118" s="9"/>
      <c r="D118" s="9"/>
      <c r="E118" s="6">
        <f t="shared" si="5"/>
        <v>0</v>
      </c>
      <c r="F118" s="7">
        <f t="shared" si="6"/>
        <v>0</v>
      </c>
      <c r="G118" s="8"/>
      <c r="H118" s="27">
        <f t="shared" si="7"/>
        <v>0</v>
      </c>
      <c r="I118" s="59" t="e">
        <f>#N/A</f>
        <v>#N/A</v>
      </c>
      <c r="J118" s="104">
        <f t="shared" si="4"/>
        <v>1</v>
      </c>
    </row>
    <row r="119" spans="2:10" ht="30" customHeight="1" x14ac:dyDescent="0.3">
      <c r="B119" s="5" t="s">
        <v>6</v>
      </c>
      <c r="C119" s="9"/>
      <c r="D119" s="9"/>
      <c r="E119" s="6">
        <f t="shared" si="5"/>
        <v>0</v>
      </c>
      <c r="F119" s="7">
        <f t="shared" si="6"/>
        <v>0</v>
      </c>
      <c r="G119" s="8"/>
      <c r="H119" s="27">
        <f t="shared" si="7"/>
        <v>0</v>
      </c>
      <c r="I119" s="59" t="e">
        <f>#N/A</f>
        <v>#N/A</v>
      </c>
      <c r="J119" s="104">
        <f t="shared" si="4"/>
        <v>1</v>
      </c>
    </row>
    <row r="120" spans="2:10" ht="30" customHeight="1" x14ac:dyDescent="0.3">
      <c r="B120" s="5" t="s">
        <v>6</v>
      </c>
      <c r="C120" s="9"/>
      <c r="D120" s="9"/>
      <c r="E120" s="10">
        <f t="shared" si="5"/>
        <v>0</v>
      </c>
      <c r="F120" s="11">
        <f t="shared" si="6"/>
        <v>0</v>
      </c>
      <c r="G120" s="8"/>
      <c r="H120" s="27">
        <f t="shared" si="7"/>
        <v>0</v>
      </c>
      <c r="I120" s="59" t="e">
        <f>#N/A</f>
        <v>#N/A</v>
      </c>
      <c r="J120" s="104">
        <f t="shared" si="4"/>
        <v>1</v>
      </c>
    </row>
    <row r="121" spans="2:10" ht="30" customHeight="1" x14ac:dyDescent="0.3">
      <c r="B121" s="5" t="s">
        <v>6</v>
      </c>
      <c r="C121" s="9"/>
      <c r="D121" s="9"/>
      <c r="E121" s="10">
        <f t="shared" si="5"/>
        <v>0</v>
      </c>
      <c r="F121" s="11">
        <f t="shared" si="6"/>
        <v>0</v>
      </c>
      <c r="G121" s="8"/>
      <c r="H121" s="27">
        <f t="shared" si="7"/>
        <v>0</v>
      </c>
      <c r="I121" s="59" t="e">
        <f>#N/A</f>
        <v>#N/A</v>
      </c>
      <c r="J121" s="104">
        <f t="shared" si="4"/>
        <v>1</v>
      </c>
    </row>
    <row r="122" spans="2:10" ht="30" customHeight="1" x14ac:dyDescent="0.3">
      <c r="B122" s="5" t="s">
        <v>6</v>
      </c>
      <c r="C122" s="9"/>
      <c r="D122" s="9"/>
      <c r="E122" s="10">
        <f t="shared" si="5"/>
        <v>0</v>
      </c>
      <c r="F122" s="11">
        <f t="shared" si="6"/>
        <v>0</v>
      </c>
      <c r="G122" s="8"/>
      <c r="H122" s="27">
        <f t="shared" si="7"/>
        <v>0</v>
      </c>
      <c r="I122" s="59" t="e">
        <f>#N/A</f>
        <v>#N/A</v>
      </c>
      <c r="J122" s="104">
        <f t="shared" si="4"/>
        <v>1</v>
      </c>
    </row>
    <row r="123" spans="2:10" ht="30" customHeight="1" x14ac:dyDescent="0.3">
      <c r="B123" s="5" t="s">
        <v>6</v>
      </c>
      <c r="C123" s="9"/>
      <c r="D123" s="9"/>
      <c r="E123" s="10">
        <f t="shared" si="5"/>
        <v>0</v>
      </c>
      <c r="F123" s="11">
        <f t="shared" si="6"/>
        <v>0</v>
      </c>
      <c r="G123" s="8"/>
      <c r="H123" s="27">
        <f t="shared" si="7"/>
        <v>0</v>
      </c>
      <c r="I123" s="59" t="e">
        <f>#N/A</f>
        <v>#N/A</v>
      </c>
      <c r="J123" s="104">
        <f t="shared" si="4"/>
        <v>1</v>
      </c>
    </row>
    <row r="124" spans="2:10" ht="30" customHeight="1" x14ac:dyDescent="0.3">
      <c r="B124" s="5" t="s">
        <v>6</v>
      </c>
      <c r="C124" s="9"/>
      <c r="D124" s="9"/>
      <c r="E124" s="10">
        <f t="shared" si="5"/>
        <v>0</v>
      </c>
      <c r="F124" s="11">
        <f t="shared" si="6"/>
        <v>0</v>
      </c>
      <c r="G124" s="8"/>
      <c r="H124" s="27">
        <f t="shared" si="7"/>
        <v>0</v>
      </c>
      <c r="I124" s="59" t="e">
        <f>#N/A</f>
        <v>#N/A</v>
      </c>
      <c r="J124" s="104">
        <f t="shared" si="4"/>
        <v>1</v>
      </c>
    </row>
    <row r="125" spans="2:10" ht="30" customHeight="1" x14ac:dyDescent="0.3">
      <c r="B125" s="5" t="s">
        <v>6</v>
      </c>
      <c r="C125" s="9"/>
      <c r="D125" s="9"/>
      <c r="E125" s="10">
        <f t="shared" si="5"/>
        <v>0</v>
      </c>
      <c r="F125" s="11">
        <f t="shared" si="6"/>
        <v>0</v>
      </c>
      <c r="G125" s="8"/>
      <c r="H125" s="27">
        <f t="shared" si="7"/>
        <v>0</v>
      </c>
      <c r="I125" s="59" t="e">
        <f>#N/A</f>
        <v>#N/A</v>
      </c>
      <c r="J125" s="104">
        <f t="shared" si="4"/>
        <v>1</v>
      </c>
    </row>
    <row r="126" spans="2:10" ht="30" customHeight="1" x14ac:dyDescent="0.3">
      <c r="B126" s="5" t="s">
        <v>6</v>
      </c>
      <c r="C126" s="9"/>
      <c r="D126" s="9"/>
      <c r="E126" s="10">
        <f t="shared" si="5"/>
        <v>0</v>
      </c>
      <c r="F126" s="11">
        <f t="shared" si="6"/>
        <v>0</v>
      </c>
      <c r="G126" s="8"/>
      <c r="H126" s="27">
        <f t="shared" si="7"/>
        <v>0</v>
      </c>
      <c r="I126" s="59" t="e">
        <f>#N/A</f>
        <v>#N/A</v>
      </c>
      <c r="J126" s="104">
        <f t="shared" si="4"/>
        <v>1</v>
      </c>
    </row>
    <row r="127" spans="2:10" ht="30" customHeight="1" x14ac:dyDescent="0.3">
      <c r="B127" s="5" t="s">
        <v>6</v>
      </c>
      <c r="C127" s="9"/>
      <c r="D127" s="9"/>
      <c r="E127" s="10">
        <f t="shared" si="5"/>
        <v>0</v>
      </c>
      <c r="F127" s="11">
        <f t="shared" si="6"/>
        <v>0</v>
      </c>
      <c r="G127" s="8"/>
      <c r="H127" s="27">
        <f t="shared" si="7"/>
        <v>0</v>
      </c>
      <c r="I127" s="59" t="e">
        <f>#N/A</f>
        <v>#N/A</v>
      </c>
      <c r="J127" s="104">
        <f t="shared" si="4"/>
        <v>1</v>
      </c>
    </row>
    <row r="128" spans="2:10" ht="30" customHeight="1" x14ac:dyDescent="0.3">
      <c r="B128" s="5" t="s">
        <v>6</v>
      </c>
      <c r="C128" s="9"/>
      <c r="D128" s="9"/>
      <c r="E128" s="10">
        <f t="shared" si="5"/>
        <v>0</v>
      </c>
      <c r="F128" s="11">
        <f t="shared" si="6"/>
        <v>0</v>
      </c>
      <c r="G128" s="8"/>
      <c r="H128" s="27">
        <f t="shared" si="7"/>
        <v>0</v>
      </c>
      <c r="I128" s="59" t="e">
        <f>#N/A</f>
        <v>#N/A</v>
      </c>
      <c r="J128" s="104">
        <f t="shared" si="4"/>
        <v>1</v>
      </c>
    </row>
    <row r="129" spans="2:10" ht="30" customHeight="1" x14ac:dyDescent="0.3">
      <c r="B129" s="5" t="s">
        <v>6</v>
      </c>
      <c r="C129" s="9"/>
      <c r="D129" s="9"/>
      <c r="E129" s="10">
        <f t="shared" si="5"/>
        <v>0</v>
      </c>
      <c r="F129" s="11">
        <f t="shared" si="6"/>
        <v>0</v>
      </c>
      <c r="G129" s="8"/>
      <c r="H129" s="27">
        <f t="shared" si="7"/>
        <v>0</v>
      </c>
      <c r="I129" s="59" t="e">
        <f>#N/A</f>
        <v>#N/A</v>
      </c>
      <c r="J129" s="104">
        <f t="shared" si="4"/>
        <v>1</v>
      </c>
    </row>
    <row r="130" spans="2:10" ht="30" customHeight="1" x14ac:dyDescent="0.3">
      <c r="B130" s="5" t="s">
        <v>6</v>
      </c>
      <c r="C130" s="9"/>
      <c r="D130" s="9"/>
      <c r="E130" s="10">
        <f t="shared" si="5"/>
        <v>0</v>
      </c>
      <c r="F130" s="11">
        <f t="shared" si="6"/>
        <v>0</v>
      </c>
      <c r="G130" s="8"/>
      <c r="H130" s="27">
        <f t="shared" si="7"/>
        <v>0</v>
      </c>
      <c r="I130" s="59" t="e">
        <f>#N/A</f>
        <v>#N/A</v>
      </c>
      <c r="J130" s="104">
        <f t="shared" si="4"/>
        <v>1</v>
      </c>
    </row>
    <row r="131" spans="2:10" ht="30" customHeight="1" x14ac:dyDescent="0.3">
      <c r="B131" s="5" t="s">
        <v>6</v>
      </c>
      <c r="C131" s="9"/>
      <c r="D131" s="9"/>
      <c r="E131" s="10">
        <f t="shared" si="5"/>
        <v>0</v>
      </c>
      <c r="F131" s="11">
        <f t="shared" si="6"/>
        <v>0</v>
      </c>
      <c r="G131" s="8"/>
      <c r="H131" s="27">
        <f t="shared" si="7"/>
        <v>0</v>
      </c>
      <c r="I131" s="59" t="e">
        <f>#N/A</f>
        <v>#N/A</v>
      </c>
      <c r="J131" s="104">
        <f t="shared" si="4"/>
        <v>1</v>
      </c>
    </row>
    <row r="132" spans="2:10" ht="30" customHeight="1" x14ac:dyDescent="0.3">
      <c r="B132" s="5" t="s">
        <v>6</v>
      </c>
      <c r="C132" s="9"/>
      <c r="D132" s="9"/>
      <c r="E132" s="10">
        <f t="shared" si="5"/>
        <v>0</v>
      </c>
      <c r="F132" s="11">
        <f t="shared" si="6"/>
        <v>0</v>
      </c>
      <c r="G132" s="8"/>
      <c r="H132" s="27">
        <f t="shared" si="7"/>
        <v>0</v>
      </c>
      <c r="I132" s="59" t="e">
        <f>#N/A</f>
        <v>#N/A</v>
      </c>
      <c r="J132" s="104">
        <f t="shared" ref="J132:J195" si="8">(D132-C132)+1</f>
        <v>1</v>
      </c>
    </row>
    <row r="133" spans="2:10" ht="30" customHeight="1" x14ac:dyDescent="0.3">
      <c r="B133" s="5" t="s">
        <v>6</v>
      </c>
      <c r="C133" s="9"/>
      <c r="D133" s="9"/>
      <c r="E133" s="10">
        <f t="shared" ref="E133:E196" si="9">IF(J133=1,0,J133)</f>
        <v>0</v>
      </c>
      <c r="F133" s="11">
        <f t="shared" ref="F133:F196" si="10">TRUNC((E133/30))</f>
        <v>0</v>
      </c>
      <c r="G133" s="8"/>
      <c r="H133" s="27">
        <f t="shared" ref="H133:H196" si="11">F133*0.085</f>
        <v>0</v>
      </c>
      <c r="I133" s="59" t="e">
        <f>#N/A</f>
        <v>#N/A</v>
      </c>
      <c r="J133" s="104">
        <f t="shared" si="8"/>
        <v>1</v>
      </c>
    </row>
    <row r="134" spans="2:10" ht="30" customHeight="1" x14ac:dyDescent="0.3">
      <c r="B134" s="5" t="s">
        <v>6</v>
      </c>
      <c r="C134" s="9"/>
      <c r="D134" s="9"/>
      <c r="E134" s="10">
        <f t="shared" si="9"/>
        <v>0</v>
      </c>
      <c r="F134" s="11">
        <f t="shared" si="10"/>
        <v>0</v>
      </c>
      <c r="G134" s="8"/>
      <c r="H134" s="27">
        <f t="shared" si="11"/>
        <v>0</v>
      </c>
      <c r="I134" s="59" t="e">
        <f>#N/A</f>
        <v>#N/A</v>
      </c>
      <c r="J134" s="104">
        <f t="shared" si="8"/>
        <v>1</v>
      </c>
    </row>
    <row r="135" spans="2:10" ht="30" customHeight="1" x14ac:dyDescent="0.3">
      <c r="B135" s="5" t="s">
        <v>6</v>
      </c>
      <c r="C135" s="9"/>
      <c r="D135" s="9"/>
      <c r="E135" s="10">
        <f t="shared" si="9"/>
        <v>0</v>
      </c>
      <c r="F135" s="11">
        <f t="shared" si="10"/>
        <v>0</v>
      </c>
      <c r="G135" s="8"/>
      <c r="H135" s="27">
        <f t="shared" si="11"/>
        <v>0</v>
      </c>
      <c r="I135" s="59" t="e">
        <f>#N/A</f>
        <v>#N/A</v>
      </c>
      <c r="J135" s="104">
        <f t="shared" si="8"/>
        <v>1</v>
      </c>
    </row>
    <row r="136" spans="2:10" ht="30" customHeight="1" x14ac:dyDescent="0.3">
      <c r="B136" s="5" t="s">
        <v>6</v>
      </c>
      <c r="C136" s="9"/>
      <c r="D136" s="9"/>
      <c r="E136" s="10">
        <f t="shared" si="9"/>
        <v>0</v>
      </c>
      <c r="F136" s="11">
        <f t="shared" si="10"/>
        <v>0</v>
      </c>
      <c r="G136" s="8"/>
      <c r="H136" s="27">
        <f t="shared" si="11"/>
        <v>0</v>
      </c>
      <c r="I136" s="59" t="e">
        <f>#N/A</f>
        <v>#N/A</v>
      </c>
      <c r="J136" s="104">
        <f t="shared" si="8"/>
        <v>1</v>
      </c>
    </row>
    <row r="137" spans="2:10" ht="30" customHeight="1" x14ac:dyDescent="0.3">
      <c r="B137" s="5" t="s">
        <v>6</v>
      </c>
      <c r="C137" s="9"/>
      <c r="D137" s="9"/>
      <c r="E137" s="10">
        <f t="shared" si="9"/>
        <v>0</v>
      </c>
      <c r="F137" s="11">
        <f t="shared" si="10"/>
        <v>0</v>
      </c>
      <c r="G137" s="8"/>
      <c r="H137" s="27">
        <f t="shared" si="11"/>
        <v>0</v>
      </c>
      <c r="I137" s="59" t="e">
        <f>#N/A</f>
        <v>#N/A</v>
      </c>
      <c r="J137" s="104">
        <f t="shared" si="8"/>
        <v>1</v>
      </c>
    </row>
    <row r="138" spans="2:10" ht="30" customHeight="1" x14ac:dyDescent="0.3">
      <c r="B138" s="5" t="s">
        <v>6</v>
      </c>
      <c r="C138" s="9"/>
      <c r="D138" s="9"/>
      <c r="E138" s="10">
        <f t="shared" si="9"/>
        <v>0</v>
      </c>
      <c r="F138" s="11">
        <f t="shared" si="10"/>
        <v>0</v>
      </c>
      <c r="G138" s="8"/>
      <c r="H138" s="27">
        <f t="shared" si="11"/>
        <v>0</v>
      </c>
      <c r="I138" s="59" t="e">
        <f>#N/A</f>
        <v>#N/A</v>
      </c>
      <c r="J138" s="104">
        <f t="shared" si="8"/>
        <v>1</v>
      </c>
    </row>
    <row r="139" spans="2:10" ht="30" customHeight="1" x14ac:dyDescent="0.3">
      <c r="B139" s="5" t="s">
        <v>6</v>
      </c>
      <c r="C139" s="9"/>
      <c r="D139" s="9"/>
      <c r="E139" s="10">
        <f t="shared" si="9"/>
        <v>0</v>
      </c>
      <c r="F139" s="11">
        <f t="shared" si="10"/>
        <v>0</v>
      </c>
      <c r="G139" s="8"/>
      <c r="H139" s="27">
        <f t="shared" si="11"/>
        <v>0</v>
      </c>
      <c r="I139" s="59" t="e">
        <f>#N/A</f>
        <v>#N/A</v>
      </c>
      <c r="J139" s="104">
        <f t="shared" si="8"/>
        <v>1</v>
      </c>
    </row>
    <row r="140" spans="2:10" ht="30" customHeight="1" x14ac:dyDescent="0.3">
      <c r="B140" s="5" t="s">
        <v>6</v>
      </c>
      <c r="C140" s="9"/>
      <c r="D140" s="9"/>
      <c r="E140" s="10">
        <f t="shared" si="9"/>
        <v>0</v>
      </c>
      <c r="F140" s="11">
        <f t="shared" si="10"/>
        <v>0</v>
      </c>
      <c r="G140" s="8"/>
      <c r="H140" s="27">
        <f t="shared" si="11"/>
        <v>0</v>
      </c>
      <c r="I140" s="59" t="e">
        <f>#N/A</f>
        <v>#N/A</v>
      </c>
      <c r="J140" s="104">
        <f t="shared" si="8"/>
        <v>1</v>
      </c>
    </row>
    <row r="141" spans="2:10" ht="30" customHeight="1" x14ac:dyDescent="0.3">
      <c r="B141" s="5" t="s">
        <v>6</v>
      </c>
      <c r="C141" s="9"/>
      <c r="D141" s="9"/>
      <c r="E141" s="10">
        <f t="shared" si="9"/>
        <v>0</v>
      </c>
      <c r="F141" s="11">
        <f t="shared" si="10"/>
        <v>0</v>
      </c>
      <c r="G141" s="8"/>
      <c r="H141" s="27">
        <f t="shared" si="11"/>
        <v>0</v>
      </c>
      <c r="I141" s="59" t="e">
        <f>#N/A</f>
        <v>#N/A</v>
      </c>
      <c r="J141" s="104">
        <f t="shared" si="8"/>
        <v>1</v>
      </c>
    </row>
    <row r="142" spans="2:10" ht="30" customHeight="1" x14ac:dyDescent="0.3">
      <c r="B142" s="5" t="s">
        <v>6</v>
      </c>
      <c r="C142" s="9"/>
      <c r="D142" s="9"/>
      <c r="E142" s="10">
        <f t="shared" si="9"/>
        <v>0</v>
      </c>
      <c r="F142" s="11">
        <f t="shared" si="10"/>
        <v>0</v>
      </c>
      <c r="G142" s="8"/>
      <c r="H142" s="27">
        <f t="shared" si="11"/>
        <v>0</v>
      </c>
      <c r="I142" s="59" t="e">
        <f>#N/A</f>
        <v>#N/A</v>
      </c>
      <c r="J142" s="104">
        <f t="shared" si="8"/>
        <v>1</v>
      </c>
    </row>
    <row r="143" spans="2:10" ht="30" customHeight="1" x14ac:dyDescent="0.3">
      <c r="B143" s="5" t="s">
        <v>6</v>
      </c>
      <c r="C143" s="9"/>
      <c r="D143" s="9"/>
      <c r="E143" s="10">
        <f t="shared" si="9"/>
        <v>0</v>
      </c>
      <c r="F143" s="11">
        <f t="shared" si="10"/>
        <v>0</v>
      </c>
      <c r="G143" s="8"/>
      <c r="H143" s="27">
        <f t="shared" si="11"/>
        <v>0</v>
      </c>
      <c r="I143" s="59" t="e">
        <f>#N/A</f>
        <v>#N/A</v>
      </c>
      <c r="J143" s="104">
        <f t="shared" si="8"/>
        <v>1</v>
      </c>
    </row>
    <row r="144" spans="2:10" ht="30" customHeight="1" x14ac:dyDescent="0.3">
      <c r="B144" s="5" t="s">
        <v>6</v>
      </c>
      <c r="C144" s="9"/>
      <c r="D144" s="9"/>
      <c r="E144" s="10">
        <f t="shared" si="9"/>
        <v>0</v>
      </c>
      <c r="F144" s="11">
        <f t="shared" si="10"/>
        <v>0</v>
      </c>
      <c r="G144" s="8"/>
      <c r="H144" s="27">
        <f t="shared" si="11"/>
        <v>0</v>
      </c>
      <c r="I144" s="59" t="e">
        <f>#N/A</f>
        <v>#N/A</v>
      </c>
      <c r="J144" s="104">
        <f t="shared" si="8"/>
        <v>1</v>
      </c>
    </row>
    <row r="145" spans="2:10" ht="30" customHeight="1" x14ac:dyDescent="0.3">
      <c r="B145" s="5" t="s">
        <v>6</v>
      </c>
      <c r="C145" s="9"/>
      <c r="D145" s="9"/>
      <c r="E145" s="10">
        <f t="shared" si="9"/>
        <v>0</v>
      </c>
      <c r="F145" s="11">
        <f t="shared" si="10"/>
        <v>0</v>
      </c>
      <c r="G145" s="8"/>
      <c r="H145" s="27">
        <f t="shared" si="11"/>
        <v>0</v>
      </c>
      <c r="I145" s="59" t="e">
        <f>#N/A</f>
        <v>#N/A</v>
      </c>
      <c r="J145" s="104">
        <f t="shared" si="8"/>
        <v>1</v>
      </c>
    </row>
    <row r="146" spans="2:10" ht="30" customHeight="1" x14ac:dyDescent="0.3">
      <c r="B146" s="5" t="s">
        <v>6</v>
      </c>
      <c r="C146" s="9"/>
      <c r="D146" s="9"/>
      <c r="E146" s="10">
        <f t="shared" si="9"/>
        <v>0</v>
      </c>
      <c r="F146" s="11">
        <f t="shared" si="10"/>
        <v>0</v>
      </c>
      <c r="G146" s="8"/>
      <c r="H146" s="27">
        <f t="shared" si="11"/>
        <v>0</v>
      </c>
      <c r="I146" s="59" t="e">
        <f>#N/A</f>
        <v>#N/A</v>
      </c>
      <c r="J146" s="104">
        <f t="shared" si="8"/>
        <v>1</v>
      </c>
    </row>
    <row r="147" spans="2:10" ht="30" customHeight="1" x14ac:dyDescent="0.3">
      <c r="B147" s="5" t="s">
        <v>6</v>
      </c>
      <c r="C147" s="9"/>
      <c r="D147" s="9"/>
      <c r="E147" s="10">
        <f t="shared" si="9"/>
        <v>0</v>
      </c>
      <c r="F147" s="11">
        <f t="shared" si="10"/>
        <v>0</v>
      </c>
      <c r="G147" s="8"/>
      <c r="H147" s="27">
        <f t="shared" si="11"/>
        <v>0</v>
      </c>
      <c r="I147" s="59" t="e">
        <f>#N/A</f>
        <v>#N/A</v>
      </c>
      <c r="J147" s="104">
        <f t="shared" si="8"/>
        <v>1</v>
      </c>
    </row>
    <row r="148" spans="2:10" ht="30" customHeight="1" x14ac:dyDescent="0.3">
      <c r="B148" s="5" t="s">
        <v>6</v>
      </c>
      <c r="C148" s="9"/>
      <c r="D148" s="9"/>
      <c r="E148" s="10">
        <f t="shared" si="9"/>
        <v>0</v>
      </c>
      <c r="F148" s="11">
        <f t="shared" si="10"/>
        <v>0</v>
      </c>
      <c r="G148" s="8"/>
      <c r="H148" s="27">
        <f t="shared" si="11"/>
        <v>0</v>
      </c>
      <c r="I148" s="59" t="e">
        <f>#N/A</f>
        <v>#N/A</v>
      </c>
      <c r="J148" s="104">
        <f t="shared" si="8"/>
        <v>1</v>
      </c>
    </row>
    <row r="149" spans="2:10" ht="30" customHeight="1" x14ac:dyDescent="0.3">
      <c r="B149" s="5" t="s">
        <v>6</v>
      </c>
      <c r="C149" s="9"/>
      <c r="D149" s="9"/>
      <c r="E149" s="10">
        <f t="shared" si="9"/>
        <v>0</v>
      </c>
      <c r="F149" s="11">
        <f t="shared" si="10"/>
        <v>0</v>
      </c>
      <c r="G149" s="8"/>
      <c r="H149" s="27">
        <f t="shared" si="11"/>
        <v>0</v>
      </c>
      <c r="I149" s="59" t="e">
        <f>#N/A</f>
        <v>#N/A</v>
      </c>
      <c r="J149" s="104">
        <f t="shared" si="8"/>
        <v>1</v>
      </c>
    </row>
    <row r="150" spans="2:10" ht="30" customHeight="1" x14ac:dyDescent="0.3">
      <c r="B150" s="5" t="s">
        <v>6</v>
      </c>
      <c r="C150" s="9"/>
      <c r="D150" s="9"/>
      <c r="E150" s="10">
        <f t="shared" si="9"/>
        <v>0</v>
      </c>
      <c r="F150" s="11">
        <f t="shared" si="10"/>
        <v>0</v>
      </c>
      <c r="G150" s="8"/>
      <c r="H150" s="27">
        <f t="shared" si="11"/>
        <v>0</v>
      </c>
      <c r="I150" s="59" t="e">
        <f>#N/A</f>
        <v>#N/A</v>
      </c>
      <c r="J150" s="104">
        <f t="shared" si="8"/>
        <v>1</v>
      </c>
    </row>
    <row r="151" spans="2:10" ht="30" customHeight="1" x14ac:dyDescent="0.3">
      <c r="B151" s="5" t="s">
        <v>6</v>
      </c>
      <c r="C151" s="9"/>
      <c r="D151" s="9"/>
      <c r="E151" s="10">
        <f t="shared" si="9"/>
        <v>0</v>
      </c>
      <c r="F151" s="11">
        <f t="shared" si="10"/>
        <v>0</v>
      </c>
      <c r="G151" s="8"/>
      <c r="H151" s="27">
        <f t="shared" si="11"/>
        <v>0</v>
      </c>
      <c r="I151" s="59" t="e">
        <f>#N/A</f>
        <v>#N/A</v>
      </c>
      <c r="J151" s="104">
        <f t="shared" si="8"/>
        <v>1</v>
      </c>
    </row>
    <row r="152" spans="2:10" ht="30" customHeight="1" x14ac:dyDescent="0.3">
      <c r="B152" s="5" t="s">
        <v>6</v>
      </c>
      <c r="C152" s="9"/>
      <c r="D152" s="9"/>
      <c r="E152" s="10">
        <f t="shared" si="9"/>
        <v>0</v>
      </c>
      <c r="F152" s="11">
        <f t="shared" si="10"/>
        <v>0</v>
      </c>
      <c r="G152" s="8"/>
      <c r="H152" s="27">
        <f t="shared" si="11"/>
        <v>0</v>
      </c>
      <c r="I152" s="59" t="e">
        <f>#N/A</f>
        <v>#N/A</v>
      </c>
      <c r="J152" s="104">
        <f t="shared" si="8"/>
        <v>1</v>
      </c>
    </row>
    <row r="153" spans="2:10" ht="30" customHeight="1" x14ac:dyDescent="0.3">
      <c r="B153" s="5" t="s">
        <v>6</v>
      </c>
      <c r="C153" s="9"/>
      <c r="D153" s="9"/>
      <c r="E153" s="10">
        <f t="shared" si="9"/>
        <v>0</v>
      </c>
      <c r="F153" s="11">
        <f t="shared" si="10"/>
        <v>0</v>
      </c>
      <c r="G153" s="8"/>
      <c r="H153" s="27">
        <f t="shared" si="11"/>
        <v>0</v>
      </c>
      <c r="I153" s="59" t="e">
        <f>#N/A</f>
        <v>#N/A</v>
      </c>
      <c r="J153" s="104">
        <f t="shared" si="8"/>
        <v>1</v>
      </c>
    </row>
    <row r="154" spans="2:10" ht="30" customHeight="1" x14ac:dyDescent="0.3">
      <c r="B154" s="5" t="s">
        <v>6</v>
      </c>
      <c r="C154" s="9"/>
      <c r="D154" s="9"/>
      <c r="E154" s="10">
        <f t="shared" si="9"/>
        <v>0</v>
      </c>
      <c r="F154" s="11">
        <f t="shared" si="10"/>
        <v>0</v>
      </c>
      <c r="G154" s="8"/>
      <c r="H154" s="27">
        <f t="shared" si="11"/>
        <v>0</v>
      </c>
      <c r="I154" s="59" t="e">
        <f>#N/A</f>
        <v>#N/A</v>
      </c>
      <c r="J154" s="104">
        <f t="shared" si="8"/>
        <v>1</v>
      </c>
    </row>
    <row r="155" spans="2:10" ht="30" customHeight="1" x14ac:dyDescent="0.3">
      <c r="B155" s="5" t="s">
        <v>6</v>
      </c>
      <c r="C155" s="9"/>
      <c r="D155" s="9"/>
      <c r="E155" s="10">
        <f t="shared" si="9"/>
        <v>0</v>
      </c>
      <c r="F155" s="11">
        <f t="shared" si="10"/>
        <v>0</v>
      </c>
      <c r="G155" s="8"/>
      <c r="H155" s="27">
        <f t="shared" si="11"/>
        <v>0</v>
      </c>
      <c r="I155" s="59" t="e">
        <f>#N/A</f>
        <v>#N/A</v>
      </c>
      <c r="J155" s="104">
        <f t="shared" si="8"/>
        <v>1</v>
      </c>
    </row>
    <row r="156" spans="2:10" ht="30" customHeight="1" x14ac:dyDescent="0.3">
      <c r="B156" s="5" t="s">
        <v>6</v>
      </c>
      <c r="C156" s="9"/>
      <c r="D156" s="9"/>
      <c r="E156" s="10">
        <f t="shared" si="9"/>
        <v>0</v>
      </c>
      <c r="F156" s="11">
        <f t="shared" si="10"/>
        <v>0</v>
      </c>
      <c r="G156" s="8"/>
      <c r="H156" s="27">
        <f t="shared" si="11"/>
        <v>0</v>
      </c>
      <c r="I156" s="59" t="e">
        <f>#N/A</f>
        <v>#N/A</v>
      </c>
      <c r="J156" s="104">
        <f t="shared" si="8"/>
        <v>1</v>
      </c>
    </row>
    <row r="157" spans="2:10" ht="30" customHeight="1" x14ac:dyDescent="0.3">
      <c r="B157" s="5" t="s">
        <v>6</v>
      </c>
      <c r="C157" s="9"/>
      <c r="D157" s="9"/>
      <c r="E157" s="10">
        <f t="shared" si="9"/>
        <v>0</v>
      </c>
      <c r="F157" s="11">
        <f t="shared" si="10"/>
        <v>0</v>
      </c>
      <c r="G157" s="8"/>
      <c r="H157" s="27">
        <f t="shared" si="11"/>
        <v>0</v>
      </c>
      <c r="I157" s="59" t="e">
        <f>#N/A</f>
        <v>#N/A</v>
      </c>
      <c r="J157" s="104">
        <f t="shared" si="8"/>
        <v>1</v>
      </c>
    </row>
    <row r="158" spans="2:10" ht="30" customHeight="1" x14ac:dyDescent="0.3">
      <c r="B158" s="5" t="s">
        <v>6</v>
      </c>
      <c r="C158" s="9"/>
      <c r="D158" s="9"/>
      <c r="E158" s="10">
        <f t="shared" si="9"/>
        <v>0</v>
      </c>
      <c r="F158" s="11">
        <f t="shared" si="10"/>
        <v>0</v>
      </c>
      <c r="G158" s="8"/>
      <c r="H158" s="27">
        <f t="shared" si="11"/>
        <v>0</v>
      </c>
      <c r="I158" s="59" t="e">
        <f>#N/A</f>
        <v>#N/A</v>
      </c>
      <c r="J158" s="104">
        <f t="shared" si="8"/>
        <v>1</v>
      </c>
    </row>
    <row r="159" spans="2:10" ht="30" customHeight="1" x14ac:dyDescent="0.3">
      <c r="B159" s="5" t="s">
        <v>6</v>
      </c>
      <c r="C159" s="9"/>
      <c r="D159" s="9"/>
      <c r="E159" s="10">
        <f t="shared" si="9"/>
        <v>0</v>
      </c>
      <c r="F159" s="11">
        <f t="shared" si="10"/>
        <v>0</v>
      </c>
      <c r="G159" s="8"/>
      <c r="H159" s="27">
        <f t="shared" si="11"/>
        <v>0</v>
      </c>
      <c r="I159" s="59" t="e">
        <f>#N/A</f>
        <v>#N/A</v>
      </c>
      <c r="J159" s="104">
        <f t="shared" si="8"/>
        <v>1</v>
      </c>
    </row>
    <row r="160" spans="2:10" ht="30" customHeight="1" x14ac:dyDescent="0.3">
      <c r="B160" s="5" t="s">
        <v>6</v>
      </c>
      <c r="C160" s="9"/>
      <c r="D160" s="9"/>
      <c r="E160" s="10">
        <f t="shared" si="9"/>
        <v>0</v>
      </c>
      <c r="F160" s="11">
        <f t="shared" si="10"/>
        <v>0</v>
      </c>
      <c r="G160" s="8"/>
      <c r="H160" s="27">
        <f t="shared" si="11"/>
        <v>0</v>
      </c>
      <c r="I160" s="59" t="e">
        <f>#N/A</f>
        <v>#N/A</v>
      </c>
      <c r="J160" s="104">
        <f t="shared" si="8"/>
        <v>1</v>
      </c>
    </row>
    <row r="161" spans="2:10" ht="30" customHeight="1" x14ac:dyDescent="0.3">
      <c r="B161" s="5" t="s">
        <v>6</v>
      </c>
      <c r="C161" s="9"/>
      <c r="D161" s="9"/>
      <c r="E161" s="10">
        <f t="shared" si="9"/>
        <v>0</v>
      </c>
      <c r="F161" s="11">
        <f t="shared" si="10"/>
        <v>0</v>
      </c>
      <c r="G161" s="8"/>
      <c r="H161" s="27">
        <f t="shared" si="11"/>
        <v>0</v>
      </c>
      <c r="I161" s="59" t="e">
        <f>#N/A</f>
        <v>#N/A</v>
      </c>
      <c r="J161" s="104">
        <f t="shared" si="8"/>
        <v>1</v>
      </c>
    </row>
    <row r="162" spans="2:10" ht="30" customHeight="1" x14ac:dyDescent="0.3">
      <c r="B162" s="5" t="s">
        <v>6</v>
      </c>
      <c r="C162" s="9"/>
      <c r="D162" s="9"/>
      <c r="E162" s="10">
        <f t="shared" si="9"/>
        <v>0</v>
      </c>
      <c r="F162" s="11">
        <f t="shared" si="10"/>
        <v>0</v>
      </c>
      <c r="G162" s="8"/>
      <c r="H162" s="27">
        <f t="shared" si="11"/>
        <v>0</v>
      </c>
      <c r="I162" s="59" t="e">
        <f>#N/A</f>
        <v>#N/A</v>
      </c>
      <c r="J162" s="104">
        <f t="shared" si="8"/>
        <v>1</v>
      </c>
    </row>
    <row r="163" spans="2:10" ht="30" customHeight="1" x14ac:dyDescent="0.3">
      <c r="B163" s="5" t="s">
        <v>6</v>
      </c>
      <c r="C163" s="9"/>
      <c r="D163" s="9"/>
      <c r="E163" s="10">
        <f t="shared" si="9"/>
        <v>0</v>
      </c>
      <c r="F163" s="11">
        <f t="shared" si="10"/>
        <v>0</v>
      </c>
      <c r="G163" s="8"/>
      <c r="H163" s="27">
        <f t="shared" si="11"/>
        <v>0</v>
      </c>
      <c r="I163" s="59" t="e">
        <f>#N/A</f>
        <v>#N/A</v>
      </c>
      <c r="J163" s="104">
        <f t="shared" si="8"/>
        <v>1</v>
      </c>
    </row>
    <row r="164" spans="2:10" ht="30" customHeight="1" x14ac:dyDescent="0.3">
      <c r="B164" s="5" t="s">
        <v>6</v>
      </c>
      <c r="C164" s="9"/>
      <c r="D164" s="9"/>
      <c r="E164" s="10">
        <f t="shared" si="9"/>
        <v>0</v>
      </c>
      <c r="F164" s="11">
        <f t="shared" si="10"/>
        <v>0</v>
      </c>
      <c r="G164" s="8"/>
      <c r="H164" s="27">
        <f t="shared" si="11"/>
        <v>0</v>
      </c>
      <c r="I164" s="59" t="e">
        <f>#N/A</f>
        <v>#N/A</v>
      </c>
      <c r="J164" s="104">
        <f t="shared" si="8"/>
        <v>1</v>
      </c>
    </row>
    <row r="165" spans="2:10" ht="30" customHeight="1" x14ac:dyDescent="0.3">
      <c r="B165" s="5" t="s">
        <v>6</v>
      </c>
      <c r="C165" s="9"/>
      <c r="D165" s="9"/>
      <c r="E165" s="10">
        <f t="shared" si="9"/>
        <v>0</v>
      </c>
      <c r="F165" s="11">
        <f t="shared" si="10"/>
        <v>0</v>
      </c>
      <c r="G165" s="8"/>
      <c r="H165" s="27">
        <f t="shared" si="11"/>
        <v>0</v>
      </c>
      <c r="I165" s="59" t="e">
        <f>#N/A</f>
        <v>#N/A</v>
      </c>
      <c r="J165" s="104">
        <f t="shared" si="8"/>
        <v>1</v>
      </c>
    </row>
    <row r="166" spans="2:10" ht="30" customHeight="1" x14ac:dyDescent="0.3">
      <c r="B166" s="5" t="s">
        <v>6</v>
      </c>
      <c r="C166" s="9"/>
      <c r="D166" s="9"/>
      <c r="E166" s="10">
        <f t="shared" si="9"/>
        <v>0</v>
      </c>
      <c r="F166" s="11">
        <f t="shared" si="10"/>
        <v>0</v>
      </c>
      <c r="G166" s="8"/>
      <c r="H166" s="27">
        <f t="shared" si="11"/>
        <v>0</v>
      </c>
      <c r="I166" s="59" t="e">
        <f>#N/A</f>
        <v>#N/A</v>
      </c>
      <c r="J166" s="104">
        <f t="shared" si="8"/>
        <v>1</v>
      </c>
    </row>
    <row r="167" spans="2:10" ht="30" customHeight="1" x14ac:dyDescent="0.3">
      <c r="B167" s="5" t="s">
        <v>6</v>
      </c>
      <c r="C167" s="9"/>
      <c r="D167" s="9"/>
      <c r="E167" s="10">
        <f t="shared" si="9"/>
        <v>0</v>
      </c>
      <c r="F167" s="11">
        <f t="shared" si="10"/>
        <v>0</v>
      </c>
      <c r="G167" s="8"/>
      <c r="H167" s="27">
        <f t="shared" si="11"/>
        <v>0</v>
      </c>
      <c r="I167" s="59" t="e">
        <f>#N/A</f>
        <v>#N/A</v>
      </c>
      <c r="J167" s="104">
        <f t="shared" si="8"/>
        <v>1</v>
      </c>
    </row>
    <row r="168" spans="2:10" ht="30" customHeight="1" x14ac:dyDescent="0.3">
      <c r="B168" s="5" t="s">
        <v>6</v>
      </c>
      <c r="C168" s="9"/>
      <c r="D168" s="9"/>
      <c r="E168" s="10">
        <f t="shared" si="9"/>
        <v>0</v>
      </c>
      <c r="F168" s="11">
        <f t="shared" si="10"/>
        <v>0</v>
      </c>
      <c r="G168" s="8"/>
      <c r="H168" s="27">
        <f t="shared" si="11"/>
        <v>0</v>
      </c>
      <c r="I168" s="59" t="e">
        <f>#N/A</f>
        <v>#N/A</v>
      </c>
      <c r="J168" s="104">
        <f t="shared" si="8"/>
        <v>1</v>
      </c>
    </row>
    <row r="169" spans="2:10" ht="30" customHeight="1" x14ac:dyDescent="0.3">
      <c r="B169" s="5" t="s">
        <v>6</v>
      </c>
      <c r="C169" s="9"/>
      <c r="D169" s="9"/>
      <c r="E169" s="10">
        <f t="shared" si="9"/>
        <v>0</v>
      </c>
      <c r="F169" s="11">
        <f t="shared" si="10"/>
        <v>0</v>
      </c>
      <c r="G169" s="8"/>
      <c r="H169" s="27">
        <f t="shared" si="11"/>
        <v>0</v>
      </c>
      <c r="I169" s="59" t="e">
        <f>#N/A</f>
        <v>#N/A</v>
      </c>
      <c r="J169" s="104">
        <f t="shared" si="8"/>
        <v>1</v>
      </c>
    </row>
    <row r="170" spans="2:10" ht="30" customHeight="1" x14ac:dyDescent="0.3">
      <c r="B170" s="5" t="s">
        <v>6</v>
      </c>
      <c r="C170" s="9"/>
      <c r="D170" s="9"/>
      <c r="E170" s="10">
        <f t="shared" si="9"/>
        <v>0</v>
      </c>
      <c r="F170" s="11">
        <f t="shared" si="10"/>
        <v>0</v>
      </c>
      <c r="G170" s="8"/>
      <c r="H170" s="27">
        <f t="shared" si="11"/>
        <v>0</v>
      </c>
      <c r="I170" s="59" t="e">
        <f>#N/A</f>
        <v>#N/A</v>
      </c>
      <c r="J170" s="104">
        <f t="shared" si="8"/>
        <v>1</v>
      </c>
    </row>
    <row r="171" spans="2:10" ht="30" customHeight="1" x14ac:dyDescent="0.3">
      <c r="B171" s="5" t="s">
        <v>6</v>
      </c>
      <c r="C171" s="9"/>
      <c r="D171" s="9"/>
      <c r="E171" s="10">
        <f t="shared" si="9"/>
        <v>0</v>
      </c>
      <c r="F171" s="11">
        <f t="shared" si="10"/>
        <v>0</v>
      </c>
      <c r="G171" s="8"/>
      <c r="H171" s="27">
        <f t="shared" si="11"/>
        <v>0</v>
      </c>
      <c r="I171" s="59" t="e">
        <f>#N/A</f>
        <v>#N/A</v>
      </c>
      <c r="J171" s="104">
        <f t="shared" si="8"/>
        <v>1</v>
      </c>
    </row>
    <row r="172" spans="2:10" ht="30" customHeight="1" x14ac:dyDescent="0.3">
      <c r="B172" s="5" t="s">
        <v>6</v>
      </c>
      <c r="C172" s="9"/>
      <c r="D172" s="9"/>
      <c r="E172" s="10">
        <f t="shared" si="9"/>
        <v>0</v>
      </c>
      <c r="F172" s="11">
        <f t="shared" si="10"/>
        <v>0</v>
      </c>
      <c r="G172" s="8"/>
      <c r="H172" s="27">
        <f t="shared" si="11"/>
        <v>0</v>
      </c>
      <c r="I172" s="59" t="e">
        <f>#N/A</f>
        <v>#N/A</v>
      </c>
      <c r="J172" s="104">
        <f t="shared" si="8"/>
        <v>1</v>
      </c>
    </row>
    <row r="173" spans="2:10" ht="30" customHeight="1" x14ac:dyDescent="0.3">
      <c r="B173" s="5" t="s">
        <v>6</v>
      </c>
      <c r="C173" s="9"/>
      <c r="D173" s="9"/>
      <c r="E173" s="10">
        <f t="shared" si="9"/>
        <v>0</v>
      </c>
      <c r="F173" s="11">
        <f t="shared" si="10"/>
        <v>0</v>
      </c>
      <c r="G173" s="8"/>
      <c r="H173" s="27">
        <f t="shared" si="11"/>
        <v>0</v>
      </c>
      <c r="I173" s="59" t="e">
        <f>#N/A</f>
        <v>#N/A</v>
      </c>
      <c r="J173" s="104">
        <f t="shared" si="8"/>
        <v>1</v>
      </c>
    </row>
    <row r="174" spans="2:10" ht="30" customHeight="1" x14ac:dyDescent="0.3">
      <c r="B174" s="5" t="s">
        <v>6</v>
      </c>
      <c r="C174" s="9"/>
      <c r="D174" s="9"/>
      <c r="E174" s="10">
        <f t="shared" si="9"/>
        <v>0</v>
      </c>
      <c r="F174" s="11">
        <f t="shared" si="10"/>
        <v>0</v>
      </c>
      <c r="G174" s="8"/>
      <c r="H174" s="27">
        <f t="shared" si="11"/>
        <v>0</v>
      </c>
      <c r="I174" s="59" t="e">
        <f>#N/A</f>
        <v>#N/A</v>
      </c>
      <c r="J174" s="104">
        <f t="shared" si="8"/>
        <v>1</v>
      </c>
    </row>
    <row r="175" spans="2:10" ht="30" customHeight="1" x14ac:dyDescent="0.3">
      <c r="B175" s="5" t="s">
        <v>6</v>
      </c>
      <c r="C175" s="9"/>
      <c r="D175" s="9"/>
      <c r="E175" s="10">
        <f t="shared" si="9"/>
        <v>0</v>
      </c>
      <c r="F175" s="11">
        <f t="shared" si="10"/>
        <v>0</v>
      </c>
      <c r="G175" s="8"/>
      <c r="H175" s="27">
        <f t="shared" si="11"/>
        <v>0</v>
      </c>
      <c r="I175" s="59" t="e">
        <f>#N/A</f>
        <v>#N/A</v>
      </c>
      <c r="J175" s="104">
        <f t="shared" si="8"/>
        <v>1</v>
      </c>
    </row>
    <row r="176" spans="2:10" ht="30" customHeight="1" x14ac:dyDescent="0.3">
      <c r="B176" s="5" t="s">
        <v>6</v>
      </c>
      <c r="C176" s="9"/>
      <c r="D176" s="9"/>
      <c r="E176" s="10">
        <f t="shared" si="9"/>
        <v>0</v>
      </c>
      <c r="F176" s="11">
        <f t="shared" si="10"/>
        <v>0</v>
      </c>
      <c r="G176" s="8"/>
      <c r="H176" s="27">
        <f t="shared" si="11"/>
        <v>0</v>
      </c>
      <c r="I176" s="59" t="e">
        <f>#N/A</f>
        <v>#N/A</v>
      </c>
      <c r="J176" s="104">
        <f t="shared" si="8"/>
        <v>1</v>
      </c>
    </row>
    <row r="177" spans="2:10" ht="30" customHeight="1" x14ac:dyDescent="0.3">
      <c r="B177" s="5" t="s">
        <v>6</v>
      </c>
      <c r="C177" s="9"/>
      <c r="D177" s="9"/>
      <c r="E177" s="10">
        <f t="shared" si="9"/>
        <v>0</v>
      </c>
      <c r="F177" s="11">
        <f t="shared" si="10"/>
        <v>0</v>
      </c>
      <c r="G177" s="8"/>
      <c r="H177" s="27">
        <f t="shared" si="11"/>
        <v>0</v>
      </c>
      <c r="I177" s="59" t="e">
        <f>#N/A</f>
        <v>#N/A</v>
      </c>
      <c r="J177" s="104">
        <f t="shared" si="8"/>
        <v>1</v>
      </c>
    </row>
    <row r="178" spans="2:10" ht="30" customHeight="1" x14ac:dyDescent="0.3">
      <c r="B178" s="5" t="s">
        <v>6</v>
      </c>
      <c r="C178" s="9"/>
      <c r="D178" s="9"/>
      <c r="E178" s="10">
        <f t="shared" si="9"/>
        <v>0</v>
      </c>
      <c r="F178" s="11">
        <f t="shared" si="10"/>
        <v>0</v>
      </c>
      <c r="G178" s="8"/>
      <c r="H178" s="27">
        <f t="shared" si="11"/>
        <v>0</v>
      </c>
      <c r="I178" s="59" t="e">
        <f>#N/A</f>
        <v>#N/A</v>
      </c>
      <c r="J178" s="104">
        <f t="shared" si="8"/>
        <v>1</v>
      </c>
    </row>
    <row r="179" spans="2:10" ht="30" customHeight="1" x14ac:dyDescent="0.3">
      <c r="B179" s="5" t="s">
        <v>6</v>
      </c>
      <c r="C179" s="9"/>
      <c r="D179" s="9"/>
      <c r="E179" s="10">
        <f t="shared" si="9"/>
        <v>0</v>
      </c>
      <c r="F179" s="11">
        <f t="shared" si="10"/>
        <v>0</v>
      </c>
      <c r="G179" s="8"/>
      <c r="H179" s="27">
        <f t="shared" si="11"/>
        <v>0</v>
      </c>
      <c r="I179" s="59" t="e">
        <f>#N/A</f>
        <v>#N/A</v>
      </c>
      <c r="J179" s="104">
        <f t="shared" si="8"/>
        <v>1</v>
      </c>
    </row>
    <row r="180" spans="2:10" ht="30" customHeight="1" x14ac:dyDescent="0.3">
      <c r="B180" s="5" t="s">
        <v>6</v>
      </c>
      <c r="C180" s="9"/>
      <c r="D180" s="9"/>
      <c r="E180" s="10">
        <f t="shared" si="9"/>
        <v>0</v>
      </c>
      <c r="F180" s="11">
        <f t="shared" si="10"/>
        <v>0</v>
      </c>
      <c r="G180" s="8"/>
      <c r="H180" s="27">
        <f t="shared" si="11"/>
        <v>0</v>
      </c>
      <c r="I180" s="59" t="e">
        <f>#N/A</f>
        <v>#N/A</v>
      </c>
      <c r="J180" s="104">
        <f t="shared" si="8"/>
        <v>1</v>
      </c>
    </row>
    <row r="181" spans="2:10" ht="30" customHeight="1" x14ac:dyDescent="0.3">
      <c r="B181" s="5" t="s">
        <v>6</v>
      </c>
      <c r="C181" s="9"/>
      <c r="D181" s="9"/>
      <c r="E181" s="10">
        <f t="shared" si="9"/>
        <v>0</v>
      </c>
      <c r="F181" s="11">
        <f t="shared" si="10"/>
        <v>0</v>
      </c>
      <c r="G181" s="8"/>
      <c r="H181" s="27">
        <f t="shared" si="11"/>
        <v>0</v>
      </c>
      <c r="I181" s="59" t="e">
        <f>#N/A</f>
        <v>#N/A</v>
      </c>
      <c r="J181" s="104">
        <f t="shared" si="8"/>
        <v>1</v>
      </c>
    </row>
    <row r="182" spans="2:10" ht="30" customHeight="1" x14ac:dyDescent="0.3">
      <c r="B182" s="5" t="s">
        <v>6</v>
      </c>
      <c r="C182" s="9"/>
      <c r="D182" s="9"/>
      <c r="E182" s="10">
        <f t="shared" si="9"/>
        <v>0</v>
      </c>
      <c r="F182" s="11">
        <f t="shared" si="10"/>
        <v>0</v>
      </c>
      <c r="G182" s="8"/>
      <c r="H182" s="27">
        <f t="shared" si="11"/>
        <v>0</v>
      </c>
      <c r="I182" s="59" t="e">
        <f>#N/A</f>
        <v>#N/A</v>
      </c>
      <c r="J182" s="104">
        <f t="shared" si="8"/>
        <v>1</v>
      </c>
    </row>
    <row r="183" spans="2:10" ht="30" customHeight="1" x14ac:dyDescent="0.3">
      <c r="B183" s="5" t="s">
        <v>6</v>
      </c>
      <c r="C183" s="9"/>
      <c r="D183" s="9"/>
      <c r="E183" s="10">
        <f t="shared" si="9"/>
        <v>0</v>
      </c>
      <c r="F183" s="11">
        <f t="shared" si="10"/>
        <v>0</v>
      </c>
      <c r="G183" s="8"/>
      <c r="H183" s="27">
        <f t="shared" si="11"/>
        <v>0</v>
      </c>
      <c r="I183" s="59" t="e">
        <f>#N/A</f>
        <v>#N/A</v>
      </c>
      <c r="J183" s="104">
        <f t="shared" si="8"/>
        <v>1</v>
      </c>
    </row>
    <row r="184" spans="2:10" ht="30" customHeight="1" x14ac:dyDescent="0.3">
      <c r="B184" s="5" t="s">
        <v>6</v>
      </c>
      <c r="C184" s="9"/>
      <c r="D184" s="9"/>
      <c r="E184" s="10">
        <f t="shared" si="9"/>
        <v>0</v>
      </c>
      <c r="F184" s="11">
        <f t="shared" si="10"/>
        <v>0</v>
      </c>
      <c r="G184" s="8"/>
      <c r="H184" s="27">
        <f t="shared" si="11"/>
        <v>0</v>
      </c>
      <c r="I184" s="59" t="e">
        <f>#N/A</f>
        <v>#N/A</v>
      </c>
      <c r="J184" s="104">
        <f t="shared" si="8"/>
        <v>1</v>
      </c>
    </row>
    <row r="185" spans="2:10" ht="30" customHeight="1" x14ac:dyDescent="0.3">
      <c r="B185" s="5" t="s">
        <v>6</v>
      </c>
      <c r="C185" s="9"/>
      <c r="D185" s="9"/>
      <c r="E185" s="10">
        <f t="shared" si="9"/>
        <v>0</v>
      </c>
      <c r="F185" s="11">
        <f t="shared" si="10"/>
        <v>0</v>
      </c>
      <c r="G185" s="8"/>
      <c r="H185" s="27">
        <f t="shared" si="11"/>
        <v>0</v>
      </c>
      <c r="I185" s="59" t="e">
        <f>#N/A</f>
        <v>#N/A</v>
      </c>
      <c r="J185" s="104">
        <f t="shared" si="8"/>
        <v>1</v>
      </c>
    </row>
    <row r="186" spans="2:10" ht="30" customHeight="1" x14ac:dyDescent="0.3">
      <c r="B186" s="5" t="s">
        <v>6</v>
      </c>
      <c r="C186" s="9"/>
      <c r="D186" s="9"/>
      <c r="E186" s="10">
        <f t="shared" si="9"/>
        <v>0</v>
      </c>
      <c r="F186" s="11">
        <f t="shared" si="10"/>
        <v>0</v>
      </c>
      <c r="G186" s="8"/>
      <c r="H186" s="27">
        <f t="shared" si="11"/>
        <v>0</v>
      </c>
      <c r="I186" s="59" t="e">
        <f>#N/A</f>
        <v>#N/A</v>
      </c>
      <c r="J186" s="104">
        <f t="shared" si="8"/>
        <v>1</v>
      </c>
    </row>
    <row r="187" spans="2:10" ht="30" customHeight="1" x14ac:dyDescent="0.3">
      <c r="B187" s="5" t="s">
        <v>6</v>
      </c>
      <c r="C187" s="9"/>
      <c r="D187" s="9"/>
      <c r="E187" s="10">
        <f t="shared" si="9"/>
        <v>0</v>
      </c>
      <c r="F187" s="11">
        <f t="shared" si="10"/>
        <v>0</v>
      </c>
      <c r="G187" s="8"/>
      <c r="H187" s="27">
        <f t="shared" si="11"/>
        <v>0</v>
      </c>
      <c r="I187" s="59" t="e">
        <f>#N/A</f>
        <v>#N/A</v>
      </c>
      <c r="J187" s="104">
        <f t="shared" si="8"/>
        <v>1</v>
      </c>
    </row>
    <row r="188" spans="2:10" ht="30" customHeight="1" x14ac:dyDescent="0.3">
      <c r="B188" s="5" t="s">
        <v>6</v>
      </c>
      <c r="C188" s="9"/>
      <c r="D188" s="9"/>
      <c r="E188" s="10">
        <f t="shared" si="9"/>
        <v>0</v>
      </c>
      <c r="F188" s="11">
        <f t="shared" si="10"/>
        <v>0</v>
      </c>
      <c r="G188" s="8"/>
      <c r="H188" s="27">
        <f t="shared" si="11"/>
        <v>0</v>
      </c>
      <c r="I188" s="59" t="e">
        <f>#N/A</f>
        <v>#N/A</v>
      </c>
      <c r="J188" s="104">
        <f t="shared" si="8"/>
        <v>1</v>
      </c>
    </row>
    <row r="189" spans="2:10" ht="30" customHeight="1" x14ac:dyDescent="0.3">
      <c r="B189" s="5" t="s">
        <v>6</v>
      </c>
      <c r="C189" s="9"/>
      <c r="D189" s="9"/>
      <c r="E189" s="10">
        <f t="shared" si="9"/>
        <v>0</v>
      </c>
      <c r="F189" s="11">
        <f t="shared" si="10"/>
        <v>0</v>
      </c>
      <c r="G189" s="8"/>
      <c r="H189" s="27">
        <f t="shared" si="11"/>
        <v>0</v>
      </c>
      <c r="I189" s="59" t="e">
        <f>#N/A</f>
        <v>#N/A</v>
      </c>
      <c r="J189" s="104">
        <f t="shared" si="8"/>
        <v>1</v>
      </c>
    </row>
    <row r="190" spans="2:10" ht="30" customHeight="1" x14ac:dyDescent="0.3">
      <c r="B190" s="5" t="s">
        <v>6</v>
      </c>
      <c r="C190" s="9"/>
      <c r="D190" s="9"/>
      <c r="E190" s="10">
        <f t="shared" si="9"/>
        <v>0</v>
      </c>
      <c r="F190" s="11">
        <f t="shared" si="10"/>
        <v>0</v>
      </c>
      <c r="G190" s="8"/>
      <c r="H190" s="27">
        <f t="shared" si="11"/>
        <v>0</v>
      </c>
      <c r="I190" s="59" t="e">
        <f>#N/A</f>
        <v>#N/A</v>
      </c>
      <c r="J190" s="104">
        <f t="shared" si="8"/>
        <v>1</v>
      </c>
    </row>
    <row r="191" spans="2:10" ht="30" customHeight="1" x14ac:dyDescent="0.3">
      <c r="B191" s="5" t="s">
        <v>6</v>
      </c>
      <c r="C191" s="9"/>
      <c r="D191" s="9"/>
      <c r="E191" s="10">
        <f t="shared" si="9"/>
        <v>0</v>
      </c>
      <c r="F191" s="11">
        <f t="shared" si="10"/>
        <v>0</v>
      </c>
      <c r="G191" s="8"/>
      <c r="H191" s="27">
        <f t="shared" si="11"/>
        <v>0</v>
      </c>
      <c r="I191" s="59" t="e">
        <f>#N/A</f>
        <v>#N/A</v>
      </c>
      <c r="J191" s="104">
        <f t="shared" si="8"/>
        <v>1</v>
      </c>
    </row>
    <row r="192" spans="2:10" ht="30" customHeight="1" x14ac:dyDescent="0.3">
      <c r="B192" s="5" t="s">
        <v>6</v>
      </c>
      <c r="C192" s="9"/>
      <c r="D192" s="9"/>
      <c r="E192" s="10">
        <f t="shared" si="9"/>
        <v>0</v>
      </c>
      <c r="F192" s="11">
        <f t="shared" si="10"/>
        <v>0</v>
      </c>
      <c r="G192" s="8"/>
      <c r="H192" s="27">
        <f t="shared" si="11"/>
        <v>0</v>
      </c>
      <c r="I192" s="59" t="e">
        <f>#N/A</f>
        <v>#N/A</v>
      </c>
      <c r="J192" s="104">
        <f t="shared" si="8"/>
        <v>1</v>
      </c>
    </row>
    <row r="193" spans="2:10" ht="30" customHeight="1" x14ac:dyDescent="0.3">
      <c r="B193" s="5" t="s">
        <v>6</v>
      </c>
      <c r="C193" s="9"/>
      <c r="D193" s="9"/>
      <c r="E193" s="10">
        <f t="shared" si="9"/>
        <v>0</v>
      </c>
      <c r="F193" s="11">
        <f t="shared" si="10"/>
        <v>0</v>
      </c>
      <c r="G193" s="8"/>
      <c r="H193" s="27">
        <f t="shared" si="11"/>
        <v>0</v>
      </c>
      <c r="I193" s="59" t="e">
        <f>#N/A</f>
        <v>#N/A</v>
      </c>
      <c r="J193" s="104">
        <f t="shared" si="8"/>
        <v>1</v>
      </c>
    </row>
    <row r="194" spans="2:10" ht="30" customHeight="1" x14ac:dyDescent="0.3">
      <c r="B194" s="5" t="s">
        <v>6</v>
      </c>
      <c r="C194" s="9"/>
      <c r="D194" s="9"/>
      <c r="E194" s="10">
        <f t="shared" si="9"/>
        <v>0</v>
      </c>
      <c r="F194" s="11">
        <f t="shared" si="10"/>
        <v>0</v>
      </c>
      <c r="G194" s="8"/>
      <c r="H194" s="27">
        <f t="shared" si="11"/>
        <v>0</v>
      </c>
      <c r="I194" s="59" t="e">
        <f>#N/A</f>
        <v>#N/A</v>
      </c>
      <c r="J194" s="104">
        <f t="shared" si="8"/>
        <v>1</v>
      </c>
    </row>
    <row r="195" spans="2:10" ht="30" customHeight="1" x14ac:dyDescent="0.3">
      <c r="B195" s="5" t="s">
        <v>6</v>
      </c>
      <c r="C195" s="9"/>
      <c r="D195" s="9"/>
      <c r="E195" s="10">
        <f t="shared" si="9"/>
        <v>0</v>
      </c>
      <c r="F195" s="11">
        <f t="shared" si="10"/>
        <v>0</v>
      </c>
      <c r="G195" s="8"/>
      <c r="H195" s="27">
        <f t="shared" si="11"/>
        <v>0</v>
      </c>
      <c r="I195" s="59" t="e">
        <f>#N/A</f>
        <v>#N/A</v>
      </c>
      <c r="J195" s="104">
        <f t="shared" si="8"/>
        <v>1</v>
      </c>
    </row>
    <row r="196" spans="2:10" ht="30" customHeight="1" x14ac:dyDescent="0.3">
      <c r="B196" s="5" t="s">
        <v>6</v>
      </c>
      <c r="C196" s="9"/>
      <c r="D196" s="9"/>
      <c r="E196" s="10">
        <f t="shared" si="9"/>
        <v>0</v>
      </c>
      <c r="F196" s="11">
        <f t="shared" si="10"/>
        <v>0</v>
      </c>
      <c r="G196" s="8"/>
      <c r="H196" s="27">
        <f t="shared" si="11"/>
        <v>0</v>
      </c>
      <c r="I196" s="59" t="e">
        <f>#N/A</f>
        <v>#N/A</v>
      </c>
      <c r="J196" s="104">
        <f t="shared" ref="J196:J259" si="12">(D196-C196)+1</f>
        <v>1</v>
      </c>
    </row>
    <row r="197" spans="2:10" ht="30" customHeight="1" x14ac:dyDescent="0.3">
      <c r="B197" s="5" t="s">
        <v>6</v>
      </c>
      <c r="C197" s="9"/>
      <c r="D197" s="9"/>
      <c r="E197" s="10">
        <f t="shared" ref="E197:E260" si="13">IF(J197=1,0,J197)</f>
        <v>0</v>
      </c>
      <c r="F197" s="11">
        <f t="shared" ref="F197:F260" si="14">TRUNC((E197/30))</f>
        <v>0</v>
      </c>
      <c r="G197" s="8"/>
      <c r="H197" s="27">
        <f t="shared" ref="H197:H260" si="15">F197*0.085</f>
        <v>0</v>
      </c>
      <c r="I197" s="59" t="e">
        <f>#N/A</f>
        <v>#N/A</v>
      </c>
      <c r="J197" s="104">
        <f t="shared" si="12"/>
        <v>1</v>
      </c>
    </row>
    <row r="198" spans="2:10" ht="30" customHeight="1" x14ac:dyDescent="0.3">
      <c r="B198" s="5" t="s">
        <v>6</v>
      </c>
      <c r="C198" s="9"/>
      <c r="D198" s="9"/>
      <c r="E198" s="10">
        <f t="shared" si="13"/>
        <v>0</v>
      </c>
      <c r="F198" s="11">
        <f t="shared" si="14"/>
        <v>0</v>
      </c>
      <c r="G198" s="8"/>
      <c r="H198" s="27">
        <f t="shared" si="15"/>
        <v>0</v>
      </c>
      <c r="I198" s="59" t="e">
        <f>#N/A</f>
        <v>#N/A</v>
      </c>
      <c r="J198" s="104">
        <f t="shared" si="12"/>
        <v>1</v>
      </c>
    </row>
    <row r="199" spans="2:10" ht="30" customHeight="1" x14ac:dyDescent="0.3">
      <c r="B199" s="5" t="s">
        <v>6</v>
      </c>
      <c r="C199" s="9"/>
      <c r="D199" s="9"/>
      <c r="E199" s="10">
        <f t="shared" si="13"/>
        <v>0</v>
      </c>
      <c r="F199" s="11">
        <f t="shared" si="14"/>
        <v>0</v>
      </c>
      <c r="G199" s="8"/>
      <c r="H199" s="27">
        <f t="shared" si="15"/>
        <v>0</v>
      </c>
      <c r="I199" s="59" t="e">
        <f>#N/A</f>
        <v>#N/A</v>
      </c>
      <c r="J199" s="104">
        <f t="shared" si="12"/>
        <v>1</v>
      </c>
    </row>
    <row r="200" spans="2:10" ht="30" customHeight="1" x14ac:dyDescent="0.3">
      <c r="B200" s="5" t="s">
        <v>6</v>
      </c>
      <c r="C200" s="9"/>
      <c r="D200" s="9"/>
      <c r="E200" s="10">
        <f t="shared" si="13"/>
        <v>0</v>
      </c>
      <c r="F200" s="11">
        <f t="shared" si="14"/>
        <v>0</v>
      </c>
      <c r="G200" s="8"/>
      <c r="H200" s="27">
        <f t="shared" si="15"/>
        <v>0</v>
      </c>
      <c r="I200" s="59" t="e">
        <f>#N/A</f>
        <v>#N/A</v>
      </c>
      <c r="J200" s="104">
        <f t="shared" si="12"/>
        <v>1</v>
      </c>
    </row>
    <row r="201" spans="2:10" ht="30" customHeight="1" x14ac:dyDescent="0.3">
      <c r="B201" s="5" t="s">
        <v>6</v>
      </c>
      <c r="C201" s="9"/>
      <c r="D201" s="9"/>
      <c r="E201" s="10">
        <f t="shared" si="13"/>
        <v>0</v>
      </c>
      <c r="F201" s="11">
        <f t="shared" si="14"/>
        <v>0</v>
      </c>
      <c r="G201" s="8"/>
      <c r="H201" s="27">
        <f t="shared" si="15"/>
        <v>0</v>
      </c>
      <c r="I201" s="59" t="e">
        <f>#N/A</f>
        <v>#N/A</v>
      </c>
      <c r="J201" s="104">
        <f t="shared" si="12"/>
        <v>1</v>
      </c>
    </row>
    <row r="202" spans="2:10" ht="30" customHeight="1" x14ac:dyDescent="0.3">
      <c r="B202" s="5" t="s">
        <v>6</v>
      </c>
      <c r="C202" s="9"/>
      <c r="D202" s="9"/>
      <c r="E202" s="10">
        <f t="shared" si="13"/>
        <v>0</v>
      </c>
      <c r="F202" s="11">
        <f t="shared" si="14"/>
        <v>0</v>
      </c>
      <c r="G202" s="8"/>
      <c r="H202" s="27">
        <f t="shared" si="15"/>
        <v>0</v>
      </c>
      <c r="I202" s="59" t="e">
        <f>#N/A</f>
        <v>#N/A</v>
      </c>
      <c r="J202" s="104">
        <f t="shared" si="12"/>
        <v>1</v>
      </c>
    </row>
    <row r="203" spans="2:10" ht="30" customHeight="1" x14ac:dyDescent="0.3">
      <c r="B203" s="5" t="s">
        <v>6</v>
      </c>
      <c r="C203" s="9"/>
      <c r="D203" s="9"/>
      <c r="E203" s="10">
        <f t="shared" si="13"/>
        <v>0</v>
      </c>
      <c r="F203" s="11">
        <f t="shared" si="14"/>
        <v>0</v>
      </c>
      <c r="G203" s="8"/>
      <c r="H203" s="27">
        <f t="shared" si="15"/>
        <v>0</v>
      </c>
      <c r="I203" s="59" t="e">
        <f>#N/A</f>
        <v>#N/A</v>
      </c>
      <c r="J203" s="104">
        <f t="shared" si="12"/>
        <v>1</v>
      </c>
    </row>
    <row r="204" spans="2:10" ht="30" customHeight="1" x14ac:dyDescent="0.3">
      <c r="B204" s="5" t="s">
        <v>6</v>
      </c>
      <c r="C204" s="9"/>
      <c r="D204" s="9"/>
      <c r="E204" s="10">
        <f t="shared" si="13"/>
        <v>0</v>
      </c>
      <c r="F204" s="11">
        <f t="shared" si="14"/>
        <v>0</v>
      </c>
      <c r="G204" s="8"/>
      <c r="H204" s="27">
        <f t="shared" si="15"/>
        <v>0</v>
      </c>
      <c r="I204" s="59" t="e">
        <f>#N/A</f>
        <v>#N/A</v>
      </c>
      <c r="J204" s="104">
        <f t="shared" si="12"/>
        <v>1</v>
      </c>
    </row>
    <row r="205" spans="2:10" ht="30" customHeight="1" x14ac:dyDescent="0.3">
      <c r="B205" s="5" t="s">
        <v>6</v>
      </c>
      <c r="C205" s="9"/>
      <c r="D205" s="9"/>
      <c r="E205" s="10">
        <f t="shared" si="13"/>
        <v>0</v>
      </c>
      <c r="F205" s="11">
        <f t="shared" si="14"/>
        <v>0</v>
      </c>
      <c r="G205" s="8"/>
      <c r="H205" s="27">
        <f t="shared" si="15"/>
        <v>0</v>
      </c>
      <c r="I205" s="59" t="e">
        <f>#N/A</f>
        <v>#N/A</v>
      </c>
      <c r="J205" s="104">
        <f t="shared" si="12"/>
        <v>1</v>
      </c>
    </row>
    <row r="206" spans="2:10" ht="30" customHeight="1" x14ac:dyDescent="0.3">
      <c r="B206" s="5" t="s">
        <v>6</v>
      </c>
      <c r="C206" s="9"/>
      <c r="D206" s="9"/>
      <c r="E206" s="10">
        <f t="shared" si="13"/>
        <v>0</v>
      </c>
      <c r="F206" s="11">
        <f t="shared" si="14"/>
        <v>0</v>
      </c>
      <c r="G206" s="8"/>
      <c r="H206" s="27">
        <f t="shared" si="15"/>
        <v>0</v>
      </c>
      <c r="I206" s="59" t="e">
        <f>#N/A</f>
        <v>#N/A</v>
      </c>
      <c r="J206" s="104">
        <f t="shared" si="12"/>
        <v>1</v>
      </c>
    </row>
    <row r="207" spans="2:10" ht="30" customHeight="1" x14ac:dyDescent="0.3">
      <c r="B207" s="5" t="s">
        <v>6</v>
      </c>
      <c r="C207" s="9"/>
      <c r="D207" s="9"/>
      <c r="E207" s="10">
        <f t="shared" si="13"/>
        <v>0</v>
      </c>
      <c r="F207" s="11">
        <f t="shared" si="14"/>
        <v>0</v>
      </c>
      <c r="G207" s="8"/>
      <c r="H207" s="27">
        <f t="shared" si="15"/>
        <v>0</v>
      </c>
      <c r="I207" s="59" t="e">
        <f>#N/A</f>
        <v>#N/A</v>
      </c>
      <c r="J207" s="104">
        <f t="shared" si="12"/>
        <v>1</v>
      </c>
    </row>
    <row r="208" spans="2:10" ht="30" customHeight="1" x14ac:dyDescent="0.3">
      <c r="B208" s="5" t="s">
        <v>6</v>
      </c>
      <c r="C208" s="9"/>
      <c r="D208" s="9"/>
      <c r="E208" s="10">
        <f t="shared" si="13"/>
        <v>0</v>
      </c>
      <c r="F208" s="11">
        <f t="shared" si="14"/>
        <v>0</v>
      </c>
      <c r="G208" s="8"/>
      <c r="H208" s="27">
        <f t="shared" si="15"/>
        <v>0</v>
      </c>
      <c r="I208" s="59" t="e">
        <f>#N/A</f>
        <v>#N/A</v>
      </c>
      <c r="J208" s="104">
        <f t="shared" si="12"/>
        <v>1</v>
      </c>
    </row>
    <row r="209" spans="2:10" ht="30" customHeight="1" x14ac:dyDescent="0.3">
      <c r="B209" s="5" t="s">
        <v>6</v>
      </c>
      <c r="C209" s="9"/>
      <c r="D209" s="9"/>
      <c r="E209" s="10">
        <f t="shared" si="13"/>
        <v>0</v>
      </c>
      <c r="F209" s="11">
        <f t="shared" si="14"/>
        <v>0</v>
      </c>
      <c r="G209" s="8"/>
      <c r="H209" s="27">
        <f t="shared" si="15"/>
        <v>0</v>
      </c>
      <c r="I209" s="59" t="e">
        <f>#N/A</f>
        <v>#N/A</v>
      </c>
      <c r="J209" s="104">
        <f t="shared" si="12"/>
        <v>1</v>
      </c>
    </row>
    <row r="210" spans="2:10" ht="30" customHeight="1" x14ac:dyDescent="0.3">
      <c r="B210" s="5" t="s">
        <v>6</v>
      </c>
      <c r="C210" s="9"/>
      <c r="D210" s="9"/>
      <c r="E210" s="10">
        <f t="shared" si="13"/>
        <v>0</v>
      </c>
      <c r="F210" s="11">
        <f t="shared" si="14"/>
        <v>0</v>
      </c>
      <c r="G210" s="8"/>
      <c r="H210" s="27">
        <f t="shared" si="15"/>
        <v>0</v>
      </c>
      <c r="I210" s="59" t="e">
        <f>#N/A</f>
        <v>#N/A</v>
      </c>
      <c r="J210" s="104">
        <f t="shared" si="12"/>
        <v>1</v>
      </c>
    </row>
    <row r="211" spans="2:10" ht="30" customHeight="1" x14ac:dyDescent="0.3">
      <c r="B211" s="5" t="s">
        <v>6</v>
      </c>
      <c r="C211" s="9"/>
      <c r="D211" s="9"/>
      <c r="E211" s="10">
        <f t="shared" si="13"/>
        <v>0</v>
      </c>
      <c r="F211" s="11">
        <f t="shared" si="14"/>
        <v>0</v>
      </c>
      <c r="G211" s="8"/>
      <c r="H211" s="27">
        <f t="shared" si="15"/>
        <v>0</v>
      </c>
      <c r="I211" s="59" t="e">
        <f>#N/A</f>
        <v>#N/A</v>
      </c>
      <c r="J211" s="104">
        <f t="shared" si="12"/>
        <v>1</v>
      </c>
    </row>
    <row r="212" spans="2:10" ht="30" customHeight="1" x14ac:dyDescent="0.3">
      <c r="B212" s="5" t="s">
        <v>6</v>
      </c>
      <c r="C212" s="9"/>
      <c r="D212" s="9"/>
      <c r="E212" s="10">
        <f t="shared" si="13"/>
        <v>0</v>
      </c>
      <c r="F212" s="11">
        <f t="shared" si="14"/>
        <v>0</v>
      </c>
      <c r="G212" s="8"/>
      <c r="H212" s="27">
        <f t="shared" si="15"/>
        <v>0</v>
      </c>
      <c r="I212" s="59" t="e">
        <f>#N/A</f>
        <v>#N/A</v>
      </c>
      <c r="J212" s="104">
        <f t="shared" si="12"/>
        <v>1</v>
      </c>
    </row>
    <row r="213" spans="2:10" ht="30" customHeight="1" x14ac:dyDescent="0.3">
      <c r="B213" s="5" t="s">
        <v>6</v>
      </c>
      <c r="C213" s="9"/>
      <c r="D213" s="9"/>
      <c r="E213" s="10">
        <f t="shared" si="13"/>
        <v>0</v>
      </c>
      <c r="F213" s="11">
        <f t="shared" si="14"/>
        <v>0</v>
      </c>
      <c r="G213" s="8"/>
      <c r="H213" s="27">
        <f t="shared" si="15"/>
        <v>0</v>
      </c>
      <c r="I213" s="59" t="e">
        <f>#N/A</f>
        <v>#N/A</v>
      </c>
      <c r="J213" s="104">
        <f t="shared" si="12"/>
        <v>1</v>
      </c>
    </row>
    <row r="214" spans="2:10" ht="30" customHeight="1" x14ac:dyDescent="0.3">
      <c r="B214" s="5" t="s">
        <v>6</v>
      </c>
      <c r="C214" s="9"/>
      <c r="D214" s="9"/>
      <c r="E214" s="10">
        <f t="shared" si="13"/>
        <v>0</v>
      </c>
      <c r="F214" s="11">
        <f t="shared" si="14"/>
        <v>0</v>
      </c>
      <c r="G214" s="8"/>
      <c r="H214" s="27">
        <f t="shared" si="15"/>
        <v>0</v>
      </c>
      <c r="I214" s="59" t="e">
        <f>#N/A</f>
        <v>#N/A</v>
      </c>
      <c r="J214" s="104">
        <f t="shared" si="12"/>
        <v>1</v>
      </c>
    </row>
    <row r="215" spans="2:10" ht="30" customHeight="1" x14ac:dyDescent="0.3">
      <c r="B215" s="5" t="s">
        <v>6</v>
      </c>
      <c r="C215" s="9"/>
      <c r="D215" s="9"/>
      <c r="E215" s="10">
        <f t="shared" si="13"/>
        <v>0</v>
      </c>
      <c r="F215" s="11">
        <f t="shared" si="14"/>
        <v>0</v>
      </c>
      <c r="G215" s="8"/>
      <c r="H215" s="27">
        <f t="shared" si="15"/>
        <v>0</v>
      </c>
      <c r="I215" s="59" t="e">
        <f>#N/A</f>
        <v>#N/A</v>
      </c>
      <c r="J215" s="104">
        <f t="shared" si="12"/>
        <v>1</v>
      </c>
    </row>
    <row r="216" spans="2:10" ht="30" customHeight="1" x14ac:dyDescent="0.3">
      <c r="B216" s="5" t="s">
        <v>6</v>
      </c>
      <c r="C216" s="9"/>
      <c r="D216" s="9"/>
      <c r="E216" s="10">
        <f t="shared" si="13"/>
        <v>0</v>
      </c>
      <c r="F216" s="11">
        <f t="shared" si="14"/>
        <v>0</v>
      </c>
      <c r="G216" s="8"/>
      <c r="H216" s="27">
        <f t="shared" si="15"/>
        <v>0</v>
      </c>
      <c r="I216" s="59" t="e">
        <f>#N/A</f>
        <v>#N/A</v>
      </c>
      <c r="J216" s="104">
        <f t="shared" si="12"/>
        <v>1</v>
      </c>
    </row>
    <row r="217" spans="2:10" ht="30" customHeight="1" x14ac:dyDescent="0.3">
      <c r="B217" s="5" t="s">
        <v>6</v>
      </c>
      <c r="C217" s="9"/>
      <c r="D217" s="9"/>
      <c r="E217" s="10">
        <f t="shared" si="13"/>
        <v>0</v>
      </c>
      <c r="F217" s="11">
        <f t="shared" si="14"/>
        <v>0</v>
      </c>
      <c r="G217" s="8"/>
      <c r="H217" s="27">
        <f t="shared" si="15"/>
        <v>0</v>
      </c>
      <c r="I217" s="59" t="e">
        <f>#N/A</f>
        <v>#N/A</v>
      </c>
      <c r="J217" s="104">
        <f t="shared" si="12"/>
        <v>1</v>
      </c>
    </row>
    <row r="218" spans="2:10" ht="30" customHeight="1" x14ac:dyDescent="0.3">
      <c r="B218" s="5" t="s">
        <v>6</v>
      </c>
      <c r="C218" s="9"/>
      <c r="D218" s="9"/>
      <c r="E218" s="10">
        <f t="shared" si="13"/>
        <v>0</v>
      </c>
      <c r="F218" s="11">
        <f t="shared" si="14"/>
        <v>0</v>
      </c>
      <c r="G218" s="8"/>
      <c r="H218" s="27">
        <f t="shared" si="15"/>
        <v>0</v>
      </c>
      <c r="I218" s="59" t="e">
        <f>#N/A</f>
        <v>#N/A</v>
      </c>
      <c r="J218" s="104">
        <f t="shared" si="12"/>
        <v>1</v>
      </c>
    </row>
    <row r="219" spans="2:10" ht="30" customHeight="1" x14ac:dyDescent="0.3">
      <c r="B219" s="5" t="s">
        <v>6</v>
      </c>
      <c r="C219" s="9"/>
      <c r="D219" s="9"/>
      <c r="E219" s="10">
        <f t="shared" si="13"/>
        <v>0</v>
      </c>
      <c r="F219" s="11">
        <f t="shared" si="14"/>
        <v>0</v>
      </c>
      <c r="G219" s="8"/>
      <c r="H219" s="27">
        <f t="shared" si="15"/>
        <v>0</v>
      </c>
      <c r="I219" s="59" t="e">
        <f>#N/A</f>
        <v>#N/A</v>
      </c>
      <c r="J219" s="104">
        <f t="shared" si="12"/>
        <v>1</v>
      </c>
    </row>
    <row r="220" spans="2:10" ht="30" customHeight="1" x14ac:dyDescent="0.3">
      <c r="B220" s="5" t="s">
        <v>6</v>
      </c>
      <c r="C220" s="9"/>
      <c r="D220" s="9"/>
      <c r="E220" s="10">
        <f t="shared" si="13"/>
        <v>0</v>
      </c>
      <c r="F220" s="11">
        <f t="shared" si="14"/>
        <v>0</v>
      </c>
      <c r="G220" s="8"/>
      <c r="H220" s="27">
        <f t="shared" si="15"/>
        <v>0</v>
      </c>
      <c r="I220" s="59" t="e">
        <f>#N/A</f>
        <v>#N/A</v>
      </c>
      <c r="J220" s="104">
        <f t="shared" si="12"/>
        <v>1</v>
      </c>
    </row>
    <row r="221" spans="2:10" ht="30" customHeight="1" x14ac:dyDescent="0.3">
      <c r="B221" s="5" t="s">
        <v>6</v>
      </c>
      <c r="C221" s="9"/>
      <c r="D221" s="9"/>
      <c r="E221" s="10">
        <f t="shared" si="13"/>
        <v>0</v>
      </c>
      <c r="F221" s="11">
        <f t="shared" si="14"/>
        <v>0</v>
      </c>
      <c r="G221" s="8"/>
      <c r="H221" s="27">
        <f t="shared" si="15"/>
        <v>0</v>
      </c>
      <c r="I221" s="59" t="e">
        <f>#N/A</f>
        <v>#N/A</v>
      </c>
      <c r="J221" s="104">
        <f t="shared" si="12"/>
        <v>1</v>
      </c>
    </row>
    <row r="222" spans="2:10" ht="30" customHeight="1" x14ac:dyDescent="0.3">
      <c r="B222" s="5" t="s">
        <v>6</v>
      </c>
      <c r="C222" s="9"/>
      <c r="D222" s="9"/>
      <c r="E222" s="10">
        <f t="shared" si="13"/>
        <v>0</v>
      </c>
      <c r="F222" s="11">
        <f t="shared" si="14"/>
        <v>0</v>
      </c>
      <c r="G222" s="8"/>
      <c r="H222" s="27">
        <f t="shared" si="15"/>
        <v>0</v>
      </c>
      <c r="I222" s="59" t="e">
        <f>#N/A</f>
        <v>#N/A</v>
      </c>
      <c r="J222" s="104">
        <f t="shared" si="12"/>
        <v>1</v>
      </c>
    </row>
    <row r="223" spans="2:10" ht="30" customHeight="1" x14ac:dyDescent="0.3">
      <c r="B223" s="5" t="s">
        <v>6</v>
      </c>
      <c r="C223" s="9"/>
      <c r="D223" s="9"/>
      <c r="E223" s="10">
        <f t="shared" si="13"/>
        <v>0</v>
      </c>
      <c r="F223" s="11">
        <f t="shared" si="14"/>
        <v>0</v>
      </c>
      <c r="G223" s="8"/>
      <c r="H223" s="27">
        <f t="shared" si="15"/>
        <v>0</v>
      </c>
      <c r="I223" s="59" t="e">
        <f>#N/A</f>
        <v>#N/A</v>
      </c>
      <c r="J223" s="104">
        <f t="shared" si="12"/>
        <v>1</v>
      </c>
    </row>
    <row r="224" spans="2:10" ht="30" customHeight="1" x14ac:dyDescent="0.3">
      <c r="B224" s="5" t="s">
        <v>6</v>
      </c>
      <c r="C224" s="9"/>
      <c r="D224" s="9"/>
      <c r="E224" s="10">
        <f t="shared" si="13"/>
        <v>0</v>
      </c>
      <c r="F224" s="11">
        <f t="shared" si="14"/>
        <v>0</v>
      </c>
      <c r="G224" s="8"/>
      <c r="H224" s="27">
        <f t="shared" si="15"/>
        <v>0</v>
      </c>
      <c r="I224" s="59" t="e">
        <f>#N/A</f>
        <v>#N/A</v>
      </c>
      <c r="J224" s="104">
        <f t="shared" si="12"/>
        <v>1</v>
      </c>
    </row>
    <row r="225" spans="2:10" ht="30" customHeight="1" x14ac:dyDescent="0.3">
      <c r="B225" s="5" t="s">
        <v>6</v>
      </c>
      <c r="C225" s="9"/>
      <c r="D225" s="9"/>
      <c r="E225" s="10">
        <f t="shared" si="13"/>
        <v>0</v>
      </c>
      <c r="F225" s="11">
        <f t="shared" si="14"/>
        <v>0</v>
      </c>
      <c r="G225" s="8"/>
      <c r="H225" s="27">
        <f t="shared" si="15"/>
        <v>0</v>
      </c>
      <c r="I225" s="59" t="e">
        <f>#N/A</f>
        <v>#N/A</v>
      </c>
      <c r="J225" s="104">
        <f t="shared" si="12"/>
        <v>1</v>
      </c>
    </row>
    <row r="226" spans="2:10" ht="30" customHeight="1" x14ac:dyDescent="0.3">
      <c r="B226" s="5" t="s">
        <v>6</v>
      </c>
      <c r="C226" s="9"/>
      <c r="D226" s="9"/>
      <c r="E226" s="10">
        <f t="shared" si="13"/>
        <v>0</v>
      </c>
      <c r="F226" s="11">
        <f t="shared" si="14"/>
        <v>0</v>
      </c>
      <c r="G226" s="8"/>
      <c r="H226" s="27">
        <f t="shared" si="15"/>
        <v>0</v>
      </c>
      <c r="I226" s="59" t="e">
        <f>#N/A</f>
        <v>#N/A</v>
      </c>
      <c r="J226" s="104">
        <f t="shared" si="12"/>
        <v>1</v>
      </c>
    </row>
    <row r="227" spans="2:10" ht="30" customHeight="1" x14ac:dyDescent="0.3">
      <c r="B227" s="5" t="s">
        <v>6</v>
      </c>
      <c r="C227" s="9"/>
      <c r="D227" s="9"/>
      <c r="E227" s="10">
        <f t="shared" si="13"/>
        <v>0</v>
      </c>
      <c r="F227" s="11">
        <f t="shared" si="14"/>
        <v>0</v>
      </c>
      <c r="G227" s="8"/>
      <c r="H227" s="27">
        <f t="shared" si="15"/>
        <v>0</v>
      </c>
      <c r="I227" s="59" t="e">
        <f>#N/A</f>
        <v>#N/A</v>
      </c>
      <c r="J227" s="104">
        <f t="shared" si="12"/>
        <v>1</v>
      </c>
    </row>
    <row r="228" spans="2:10" ht="30" customHeight="1" x14ac:dyDescent="0.3">
      <c r="B228" s="5" t="s">
        <v>6</v>
      </c>
      <c r="C228" s="9"/>
      <c r="D228" s="9"/>
      <c r="E228" s="10">
        <f t="shared" si="13"/>
        <v>0</v>
      </c>
      <c r="F228" s="11">
        <f t="shared" si="14"/>
        <v>0</v>
      </c>
      <c r="G228" s="8"/>
      <c r="H228" s="27">
        <f t="shared" si="15"/>
        <v>0</v>
      </c>
      <c r="I228" s="59" t="e">
        <f>#N/A</f>
        <v>#N/A</v>
      </c>
      <c r="J228" s="104">
        <f t="shared" si="12"/>
        <v>1</v>
      </c>
    </row>
    <row r="229" spans="2:10" ht="30" customHeight="1" x14ac:dyDescent="0.3">
      <c r="B229" s="5" t="s">
        <v>6</v>
      </c>
      <c r="C229" s="9"/>
      <c r="D229" s="9"/>
      <c r="E229" s="10">
        <f t="shared" si="13"/>
        <v>0</v>
      </c>
      <c r="F229" s="11">
        <f t="shared" si="14"/>
        <v>0</v>
      </c>
      <c r="G229" s="8"/>
      <c r="H229" s="27">
        <f t="shared" si="15"/>
        <v>0</v>
      </c>
      <c r="I229" s="59" t="e">
        <f>#N/A</f>
        <v>#N/A</v>
      </c>
      <c r="J229" s="104">
        <f t="shared" si="12"/>
        <v>1</v>
      </c>
    </row>
    <row r="230" spans="2:10" ht="30" customHeight="1" x14ac:dyDescent="0.3">
      <c r="B230" s="5" t="s">
        <v>6</v>
      </c>
      <c r="C230" s="9"/>
      <c r="D230" s="9"/>
      <c r="E230" s="10">
        <f t="shared" si="13"/>
        <v>0</v>
      </c>
      <c r="F230" s="11">
        <f t="shared" si="14"/>
        <v>0</v>
      </c>
      <c r="G230" s="8"/>
      <c r="H230" s="27">
        <f t="shared" si="15"/>
        <v>0</v>
      </c>
      <c r="I230" s="59" t="e">
        <f>#N/A</f>
        <v>#N/A</v>
      </c>
      <c r="J230" s="104">
        <f t="shared" si="12"/>
        <v>1</v>
      </c>
    </row>
    <row r="231" spans="2:10" ht="30" customHeight="1" x14ac:dyDescent="0.3">
      <c r="B231" s="5" t="s">
        <v>6</v>
      </c>
      <c r="C231" s="9"/>
      <c r="D231" s="9"/>
      <c r="E231" s="10">
        <f t="shared" si="13"/>
        <v>0</v>
      </c>
      <c r="F231" s="11">
        <f t="shared" si="14"/>
        <v>0</v>
      </c>
      <c r="G231" s="8"/>
      <c r="H231" s="27">
        <f t="shared" si="15"/>
        <v>0</v>
      </c>
      <c r="I231" s="59" t="e">
        <f>#N/A</f>
        <v>#N/A</v>
      </c>
      <c r="J231" s="104">
        <f t="shared" si="12"/>
        <v>1</v>
      </c>
    </row>
    <row r="232" spans="2:10" ht="30" customHeight="1" x14ac:dyDescent="0.3">
      <c r="B232" s="5" t="s">
        <v>6</v>
      </c>
      <c r="C232" s="9"/>
      <c r="D232" s="9"/>
      <c r="E232" s="10">
        <f t="shared" si="13"/>
        <v>0</v>
      </c>
      <c r="F232" s="11">
        <f t="shared" si="14"/>
        <v>0</v>
      </c>
      <c r="G232" s="8"/>
      <c r="H232" s="27">
        <f t="shared" si="15"/>
        <v>0</v>
      </c>
      <c r="I232" s="59" t="e">
        <f>#N/A</f>
        <v>#N/A</v>
      </c>
      <c r="J232" s="104">
        <f t="shared" si="12"/>
        <v>1</v>
      </c>
    </row>
    <row r="233" spans="2:10" ht="30" customHeight="1" x14ac:dyDescent="0.3">
      <c r="B233" s="5" t="s">
        <v>6</v>
      </c>
      <c r="C233" s="9"/>
      <c r="D233" s="9"/>
      <c r="E233" s="10">
        <f t="shared" si="13"/>
        <v>0</v>
      </c>
      <c r="F233" s="11">
        <f t="shared" si="14"/>
        <v>0</v>
      </c>
      <c r="G233" s="8"/>
      <c r="H233" s="27">
        <f t="shared" si="15"/>
        <v>0</v>
      </c>
      <c r="I233" s="59" t="e">
        <f>#N/A</f>
        <v>#N/A</v>
      </c>
      <c r="J233" s="104">
        <f t="shared" si="12"/>
        <v>1</v>
      </c>
    </row>
    <row r="234" spans="2:10" ht="30" customHeight="1" x14ac:dyDescent="0.3">
      <c r="B234" s="5" t="s">
        <v>6</v>
      </c>
      <c r="C234" s="9"/>
      <c r="D234" s="9"/>
      <c r="E234" s="10">
        <f t="shared" si="13"/>
        <v>0</v>
      </c>
      <c r="F234" s="11">
        <f t="shared" si="14"/>
        <v>0</v>
      </c>
      <c r="G234" s="8"/>
      <c r="H234" s="27">
        <f t="shared" si="15"/>
        <v>0</v>
      </c>
      <c r="I234" s="59" t="e">
        <f>#N/A</f>
        <v>#N/A</v>
      </c>
      <c r="J234" s="104">
        <f t="shared" si="12"/>
        <v>1</v>
      </c>
    </row>
    <row r="235" spans="2:10" ht="30" customHeight="1" x14ac:dyDescent="0.3">
      <c r="B235" s="5" t="s">
        <v>6</v>
      </c>
      <c r="C235" s="9"/>
      <c r="D235" s="9"/>
      <c r="E235" s="10">
        <f t="shared" si="13"/>
        <v>0</v>
      </c>
      <c r="F235" s="11">
        <f t="shared" si="14"/>
        <v>0</v>
      </c>
      <c r="G235" s="8"/>
      <c r="H235" s="27">
        <f t="shared" si="15"/>
        <v>0</v>
      </c>
      <c r="I235" s="59" t="e">
        <f>#N/A</f>
        <v>#N/A</v>
      </c>
      <c r="J235" s="104">
        <f t="shared" si="12"/>
        <v>1</v>
      </c>
    </row>
    <row r="236" spans="2:10" ht="30" customHeight="1" x14ac:dyDescent="0.3">
      <c r="B236" s="5" t="s">
        <v>6</v>
      </c>
      <c r="C236" s="9"/>
      <c r="D236" s="9"/>
      <c r="E236" s="10">
        <f t="shared" si="13"/>
        <v>0</v>
      </c>
      <c r="F236" s="11">
        <f t="shared" si="14"/>
        <v>0</v>
      </c>
      <c r="G236" s="8"/>
      <c r="H236" s="27">
        <f t="shared" si="15"/>
        <v>0</v>
      </c>
      <c r="I236" s="59" t="e">
        <f>#N/A</f>
        <v>#N/A</v>
      </c>
      <c r="J236" s="104">
        <f t="shared" si="12"/>
        <v>1</v>
      </c>
    </row>
    <row r="237" spans="2:10" ht="30" customHeight="1" x14ac:dyDescent="0.3">
      <c r="B237" s="5" t="s">
        <v>6</v>
      </c>
      <c r="C237" s="9"/>
      <c r="D237" s="9"/>
      <c r="E237" s="10">
        <f t="shared" si="13"/>
        <v>0</v>
      </c>
      <c r="F237" s="11">
        <f t="shared" si="14"/>
        <v>0</v>
      </c>
      <c r="G237" s="8"/>
      <c r="H237" s="27">
        <f t="shared" si="15"/>
        <v>0</v>
      </c>
      <c r="I237" s="59" t="e">
        <f>#N/A</f>
        <v>#N/A</v>
      </c>
      <c r="J237" s="104">
        <f t="shared" si="12"/>
        <v>1</v>
      </c>
    </row>
    <row r="238" spans="2:10" ht="30" customHeight="1" x14ac:dyDescent="0.3">
      <c r="B238" s="5" t="s">
        <v>6</v>
      </c>
      <c r="C238" s="9"/>
      <c r="D238" s="9"/>
      <c r="E238" s="10">
        <f t="shared" si="13"/>
        <v>0</v>
      </c>
      <c r="F238" s="11">
        <f t="shared" si="14"/>
        <v>0</v>
      </c>
      <c r="G238" s="8"/>
      <c r="H238" s="27">
        <f t="shared" si="15"/>
        <v>0</v>
      </c>
      <c r="I238" s="59" t="e">
        <f>#N/A</f>
        <v>#N/A</v>
      </c>
      <c r="J238" s="104">
        <f t="shared" si="12"/>
        <v>1</v>
      </c>
    </row>
    <row r="239" spans="2:10" ht="30" customHeight="1" x14ac:dyDescent="0.3">
      <c r="B239" s="5" t="s">
        <v>6</v>
      </c>
      <c r="C239" s="9"/>
      <c r="D239" s="9"/>
      <c r="E239" s="10">
        <f t="shared" si="13"/>
        <v>0</v>
      </c>
      <c r="F239" s="11">
        <f t="shared" si="14"/>
        <v>0</v>
      </c>
      <c r="G239" s="8"/>
      <c r="H239" s="27">
        <f t="shared" si="15"/>
        <v>0</v>
      </c>
      <c r="I239" s="59" t="e">
        <f>#N/A</f>
        <v>#N/A</v>
      </c>
      <c r="J239" s="104">
        <f t="shared" si="12"/>
        <v>1</v>
      </c>
    </row>
    <row r="240" spans="2:10" ht="30" customHeight="1" x14ac:dyDescent="0.3">
      <c r="B240" s="5" t="s">
        <v>6</v>
      </c>
      <c r="C240" s="9"/>
      <c r="D240" s="9"/>
      <c r="E240" s="10">
        <f t="shared" si="13"/>
        <v>0</v>
      </c>
      <c r="F240" s="11">
        <f t="shared" si="14"/>
        <v>0</v>
      </c>
      <c r="G240" s="8"/>
      <c r="H240" s="27">
        <f t="shared" si="15"/>
        <v>0</v>
      </c>
      <c r="I240" s="59" t="e">
        <f>#N/A</f>
        <v>#N/A</v>
      </c>
      <c r="J240" s="104">
        <f t="shared" si="12"/>
        <v>1</v>
      </c>
    </row>
    <row r="241" spans="2:10" ht="30" customHeight="1" x14ac:dyDescent="0.3">
      <c r="B241" s="5" t="s">
        <v>6</v>
      </c>
      <c r="C241" s="9"/>
      <c r="D241" s="9"/>
      <c r="E241" s="10">
        <f t="shared" si="13"/>
        <v>0</v>
      </c>
      <c r="F241" s="11">
        <f t="shared" si="14"/>
        <v>0</v>
      </c>
      <c r="G241" s="8"/>
      <c r="H241" s="27">
        <f t="shared" si="15"/>
        <v>0</v>
      </c>
      <c r="I241" s="59" t="e">
        <f>#N/A</f>
        <v>#N/A</v>
      </c>
      <c r="J241" s="104">
        <f t="shared" si="12"/>
        <v>1</v>
      </c>
    </row>
    <row r="242" spans="2:10" ht="30" customHeight="1" x14ac:dyDescent="0.3">
      <c r="B242" s="5" t="s">
        <v>6</v>
      </c>
      <c r="C242" s="9"/>
      <c r="D242" s="9"/>
      <c r="E242" s="10">
        <f t="shared" si="13"/>
        <v>0</v>
      </c>
      <c r="F242" s="11">
        <f t="shared" si="14"/>
        <v>0</v>
      </c>
      <c r="G242" s="8"/>
      <c r="H242" s="27">
        <f t="shared" si="15"/>
        <v>0</v>
      </c>
      <c r="I242" s="59" t="e">
        <f>#N/A</f>
        <v>#N/A</v>
      </c>
      <c r="J242" s="104">
        <f t="shared" si="12"/>
        <v>1</v>
      </c>
    </row>
    <row r="243" spans="2:10" ht="30" customHeight="1" x14ac:dyDescent="0.3">
      <c r="B243" s="5" t="s">
        <v>6</v>
      </c>
      <c r="C243" s="9"/>
      <c r="D243" s="9"/>
      <c r="E243" s="10">
        <f t="shared" si="13"/>
        <v>0</v>
      </c>
      <c r="F243" s="11">
        <f t="shared" si="14"/>
        <v>0</v>
      </c>
      <c r="G243" s="8"/>
      <c r="H243" s="27">
        <f t="shared" si="15"/>
        <v>0</v>
      </c>
      <c r="I243" s="59" t="e">
        <f>#N/A</f>
        <v>#N/A</v>
      </c>
      <c r="J243" s="104">
        <f t="shared" si="12"/>
        <v>1</v>
      </c>
    </row>
    <row r="244" spans="2:10" ht="30" customHeight="1" x14ac:dyDescent="0.3">
      <c r="B244" s="5" t="s">
        <v>6</v>
      </c>
      <c r="C244" s="9"/>
      <c r="D244" s="9"/>
      <c r="E244" s="10">
        <f t="shared" si="13"/>
        <v>0</v>
      </c>
      <c r="F244" s="11">
        <f t="shared" si="14"/>
        <v>0</v>
      </c>
      <c r="G244" s="8"/>
      <c r="H244" s="27">
        <f t="shared" si="15"/>
        <v>0</v>
      </c>
      <c r="I244" s="59" t="e">
        <f>#N/A</f>
        <v>#N/A</v>
      </c>
      <c r="J244" s="104">
        <f t="shared" si="12"/>
        <v>1</v>
      </c>
    </row>
    <row r="245" spans="2:10" ht="30" customHeight="1" x14ac:dyDescent="0.3">
      <c r="B245" s="5" t="s">
        <v>6</v>
      </c>
      <c r="C245" s="9"/>
      <c r="D245" s="9"/>
      <c r="E245" s="10">
        <f t="shared" si="13"/>
        <v>0</v>
      </c>
      <c r="F245" s="11">
        <f t="shared" si="14"/>
        <v>0</v>
      </c>
      <c r="G245" s="8"/>
      <c r="H245" s="27">
        <f t="shared" si="15"/>
        <v>0</v>
      </c>
      <c r="I245" s="59" t="e">
        <f>#N/A</f>
        <v>#N/A</v>
      </c>
      <c r="J245" s="104">
        <f t="shared" si="12"/>
        <v>1</v>
      </c>
    </row>
    <row r="246" spans="2:10" ht="30" customHeight="1" x14ac:dyDescent="0.3">
      <c r="B246" s="5" t="s">
        <v>6</v>
      </c>
      <c r="C246" s="9"/>
      <c r="D246" s="9"/>
      <c r="E246" s="10">
        <f t="shared" si="13"/>
        <v>0</v>
      </c>
      <c r="F246" s="11">
        <f t="shared" si="14"/>
        <v>0</v>
      </c>
      <c r="G246" s="8"/>
      <c r="H246" s="27">
        <f t="shared" si="15"/>
        <v>0</v>
      </c>
      <c r="I246" s="59" t="e">
        <f>#N/A</f>
        <v>#N/A</v>
      </c>
      <c r="J246" s="104">
        <f t="shared" si="12"/>
        <v>1</v>
      </c>
    </row>
    <row r="247" spans="2:10" ht="30" customHeight="1" x14ac:dyDescent="0.3">
      <c r="B247" s="5" t="s">
        <v>6</v>
      </c>
      <c r="C247" s="9"/>
      <c r="D247" s="9"/>
      <c r="E247" s="10">
        <f t="shared" si="13"/>
        <v>0</v>
      </c>
      <c r="F247" s="11">
        <f t="shared" si="14"/>
        <v>0</v>
      </c>
      <c r="G247" s="8"/>
      <c r="H247" s="27">
        <f t="shared" si="15"/>
        <v>0</v>
      </c>
      <c r="I247" s="59" t="e">
        <f>#N/A</f>
        <v>#N/A</v>
      </c>
      <c r="J247" s="104">
        <f t="shared" si="12"/>
        <v>1</v>
      </c>
    </row>
    <row r="248" spans="2:10" ht="30" customHeight="1" x14ac:dyDescent="0.3">
      <c r="B248" s="5" t="s">
        <v>6</v>
      </c>
      <c r="C248" s="9"/>
      <c r="D248" s="9"/>
      <c r="E248" s="10">
        <f t="shared" si="13"/>
        <v>0</v>
      </c>
      <c r="F248" s="11">
        <f t="shared" si="14"/>
        <v>0</v>
      </c>
      <c r="G248" s="8"/>
      <c r="H248" s="27">
        <f t="shared" si="15"/>
        <v>0</v>
      </c>
      <c r="I248" s="59" t="e">
        <f>#N/A</f>
        <v>#N/A</v>
      </c>
      <c r="J248" s="104">
        <f t="shared" si="12"/>
        <v>1</v>
      </c>
    </row>
    <row r="249" spans="2:10" ht="30" customHeight="1" x14ac:dyDescent="0.3">
      <c r="B249" s="5" t="s">
        <v>6</v>
      </c>
      <c r="C249" s="9"/>
      <c r="D249" s="9"/>
      <c r="E249" s="10">
        <f t="shared" si="13"/>
        <v>0</v>
      </c>
      <c r="F249" s="11">
        <f t="shared" si="14"/>
        <v>0</v>
      </c>
      <c r="G249" s="8"/>
      <c r="H249" s="27">
        <f t="shared" si="15"/>
        <v>0</v>
      </c>
      <c r="I249" s="59" t="e">
        <f>#N/A</f>
        <v>#N/A</v>
      </c>
      <c r="J249" s="104">
        <f t="shared" si="12"/>
        <v>1</v>
      </c>
    </row>
    <row r="250" spans="2:10" ht="30" customHeight="1" x14ac:dyDescent="0.3">
      <c r="B250" s="5" t="s">
        <v>6</v>
      </c>
      <c r="C250" s="9"/>
      <c r="D250" s="9"/>
      <c r="E250" s="10">
        <f t="shared" si="13"/>
        <v>0</v>
      </c>
      <c r="F250" s="11">
        <f t="shared" si="14"/>
        <v>0</v>
      </c>
      <c r="G250" s="8"/>
      <c r="H250" s="27">
        <f t="shared" si="15"/>
        <v>0</v>
      </c>
      <c r="I250" s="59" t="e">
        <f>#N/A</f>
        <v>#N/A</v>
      </c>
      <c r="J250" s="104">
        <f t="shared" si="12"/>
        <v>1</v>
      </c>
    </row>
    <row r="251" spans="2:10" ht="30" customHeight="1" x14ac:dyDescent="0.3">
      <c r="B251" s="5" t="s">
        <v>6</v>
      </c>
      <c r="C251" s="9"/>
      <c r="D251" s="9"/>
      <c r="E251" s="10">
        <f t="shared" si="13"/>
        <v>0</v>
      </c>
      <c r="F251" s="11">
        <f t="shared" si="14"/>
        <v>0</v>
      </c>
      <c r="G251" s="8"/>
      <c r="H251" s="27">
        <f t="shared" si="15"/>
        <v>0</v>
      </c>
      <c r="I251" s="59" t="e">
        <f>#N/A</f>
        <v>#N/A</v>
      </c>
      <c r="J251" s="104">
        <f t="shared" si="12"/>
        <v>1</v>
      </c>
    </row>
    <row r="252" spans="2:10" ht="30" customHeight="1" x14ac:dyDescent="0.3">
      <c r="B252" s="5" t="s">
        <v>6</v>
      </c>
      <c r="C252" s="9"/>
      <c r="D252" s="9"/>
      <c r="E252" s="10">
        <f t="shared" si="13"/>
        <v>0</v>
      </c>
      <c r="F252" s="11">
        <f t="shared" si="14"/>
        <v>0</v>
      </c>
      <c r="G252" s="8"/>
      <c r="H252" s="27">
        <f t="shared" si="15"/>
        <v>0</v>
      </c>
      <c r="I252" s="59" t="e">
        <f>#N/A</f>
        <v>#N/A</v>
      </c>
      <c r="J252" s="104">
        <f t="shared" si="12"/>
        <v>1</v>
      </c>
    </row>
    <row r="253" spans="2:10" ht="30" customHeight="1" x14ac:dyDescent="0.3">
      <c r="B253" s="5" t="s">
        <v>6</v>
      </c>
      <c r="C253" s="9"/>
      <c r="D253" s="9"/>
      <c r="E253" s="10">
        <f t="shared" si="13"/>
        <v>0</v>
      </c>
      <c r="F253" s="11">
        <f t="shared" si="14"/>
        <v>0</v>
      </c>
      <c r="G253" s="8"/>
      <c r="H253" s="27">
        <f t="shared" si="15"/>
        <v>0</v>
      </c>
      <c r="I253" s="59" t="e">
        <f>#N/A</f>
        <v>#N/A</v>
      </c>
      <c r="J253" s="104">
        <f t="shared" si="12"/>
        <v>1</v>
      </c>
    </row>
    <row r="254" spans="2:10" ht="30" customHeight="1" x14ac:dyDescent="0.3">
      <c r="B254" s="5" t="s">
        <v>6</v>
      </c>
      <c r="C254" s="9"/>
      <c r="D254" s="9"/>
      <c r="E254" s="10">
        <f t="shared" si="13"/>
        <v>0</v>
      </c>
      <c r="F254" s="11">
        <f t="shared" si="14"/>
        <v>0</v>
      </c>
      <c r="G254" s="8"/>
      <c r="H254" s="27">
        <f t="shared" si="15"/>
        <v>0</v>
      </c>
      <c r="I254" s="59" t="e">
        <f>#N/A</f>
        <v>#N/A</v>
      </c>
      <c r="J254" s="104">
        <f t="shared" si="12"/>
        <v>1</v>
      </c>
    </row>
    <row r="255" spans="2:10" ht="30" customHeight="1" x14ac:dyDescent="0.3">
      <c r="B255" s="5" t="s">
        <v>6</v>
      </c>
      <c r="C255" s="9"/>
      <c r="D255" s="9"/>
      <c r="E255" s="10">
        <f t="shared" si="13"/>
        <v>0</v>
      </c>
      <c r="F255" s="11">
        <f t="shared" si="14"/>
        <v>0</v>
      </c>
      <c r="G255" s="8"/>
      <c r="H255" s="27">
        <f t="shared" si="15"/>
        <v>0</v>
      </c>
      <c r="I255" s="59" t="e">
        <f>#N/A</f>
        <v>#N/A</v>
      </c>
      <c r="J255" s="104">
        <f t="shared" si="12"/>
        <v>1</v>
      </c>
    </row>
    <row r="256" spans="2:10" ht="30" customHeight="1" x14ac:dyDescent="0.3">
      <c r="B256" s="5" t="s">
        <v>6</v>
      </c>
      <c r="C256" s="9"/>
      <c r="D256" s="9"/>
      <c r="E256" s="10">
        <f t="shared" si="13"/>
        <v>0</v>
      </c>
      <c r="F256" s="11">
        <f t="shared" si="14"/>
        <v>0</v>
      </c>
      <c r="G256" s="8"/>
      <c r="H256" s="27">
        <f t="shared" si="15"/>
        <v>0</v>
      </c>
      <c r="I256" s="59" t="e">
        <f>#N/A</f>
        <v>#N/A</v>
      </c>
      <c r="J256" s="104">
        <f t="shared" si="12"/>
        <v>1</v>
      </c>
    </row>
    <row r="257" spans="2:10" ht="30" customHeight="1" x14ac:dyDescent="0.3">
      <c r="B257" s="5" t="s">
        <v>6</v>
      </c>
      <c r="C257" s="9"/>
      <c r="D257" s="9"/>
      <c r="E257" s="10">
        <f t="shared" si="13"/>
        <v>0</v>
      </c>
      <c r="F257" s="11">
        <f t="shared" si="14"/>
        <v>0</v>
      </c>
      <c r="G257" s="8"/>
      <c r="H257" s="27">
        <f t="shared" si="15"/>
        <v>0</v>
      </c>
      <c r="I257" s="59" t="e">
        <f>#N/A</f>
        <v>#N/A</v>
      </c>
      <c r="J257" s="104">
        <f t="shared" si="12"/>
        <v>1</v>
      </c>
    </row>
    <row r="258" spans="2:10" ht="30" customHeight="1" x14ac:dyDescent="0.3">
      <c r="B258" s="5" t="s">
        <v>6</v>
      </c>
      <c r="C258" s="9"/>
      <c r="D258" s="9"/>
      <c r="E258" s="10">
        <f t="shared" si="13"/>
        <v>0</v>
      </c>
      <c r="F258" s="11">
        <f t="shared" si="14"/>
        <v>0</v>
      </c>
      <c r="G258" s="8"/>
      <c r="H258" s="27">
        <f t="shared" si="15"/>
        <v>0</v>
      </c>
      <c r="I258" s="59" t="e">
        <f>#N/A</f>
        <v>#N/A</v>
      </c>
      <c r="J258" s="104">
        <f t="shared" si="12"/>
        <v>1</v>
      </c>
    </row>
    <row r="259" spans="2:10" ht="30" customHeight="1" x14ac:dyDescent="0.3">
      <c r="B259" s="5" t="s">
        <v>6</v>
      </c>
      <c r="C259" s="9"/>
      <c r="D259" s="9"/>
      <c r="E259" s="10">
        <f t="shared" si="13"/>
        <v>0</v>
      </c>
      <c r="F259" s="11">
        <f t="shared" si="14"/>
        <v>0</v>
      </c>
      <c r="G259" s="8"/>
      <c r="H259" s="27">
        <f t="shared" si="15"/>
        <v>0</v>
      </c>
      <c r="I259" s="59" t="e">
        <f>#N/A</f>
        <v>#N/A</v>
      </c>
      <c r="J259" s="104">
        <f t="shared" si="12"/>
        <v>1</v>
      </c>
    </row>
    <row r="260" spans="2:10" ht="30" customHeight="1" x14ac:dyDescent="0.3">
      <c r="B260" s="5" t="s">
        <v>6</v>
      </c>
      <c r="C260" s="9"/>
      <c r="D260" s="9"/>
      <c r="E260" s="10">
        <f t="shared" si="13"/>
        <v>0</v>
      </c>
      <c r="F260" s="11">
        <f t="shared" si="14"/>
        <v>0</v>
      </c>
      <c r="G260" s="8"/>
      <c r="H260" s="27">
        <f t="shared" si="15"/>
        <v>0</v>
      </c>
      <c r="I260" s="59" t="e">
        <f>#N/A</f>
        <v>#N/A</v>
      </c>
      <c r="J260" s="104">
        <f t="shared" ref="J260:J300" si="16">(D260-C260)+1</f>
        <v>1</v>
      </c>
    </row>
    <row r="261" spans="2:10" ht="30" customHeight="1" x14ac:dyDescent="0.3">
      <c r="B261" s="5" t="s">
        <v>6</v>
      </c>
      <c r="C261" s="9"/>
      <c r="D261" s="9"/>
      <c r="E261" s="10">
        <f t="shared" ref="E261:E300" si="17">IF(J261=1,0,J261)</f>
        <v>0</v>
      </c>
      <c r="F261" s="11">
        <f t="shared" ref="F261:F300" si="18">TRUNC((E261/30))</f>
        <v>0</v>
      </c>
      <c r="G261" s="8"/>
      <c r="H261" s="27">
        <f t="shared" ref="H261:H300" si="19">F261*0.085</f>
        <v>0</v>
      </c>
      <c r="I261" s="59" t="e">
        <f>#N/A</f>
        <v>#N/A</v>
      </c>
      <c r="J261" s="104">
        <f t="shared" si="16"/>
        <v>1</v>
      </c>
    </row>
    <row r="262" spans="2:10" ht="30" customHeight="1" x14ac:dyDescent="0.3">
      <c r="B262" s="5" t="s">
        <v>6</v>
      </c>
      <c r="C262" s="9"/>
      <c r="D262" s="9"/>
      <c r="E262" s="10">
        <f t="shared" si="17"/>
        <v>0</v>
      </c>
      <c r="F262" s="11">
        <f t="shared" si="18"/>
        <v>0</v>
      </c>
      <c r="G262" s="8"/>
      <c r="H262" s="27">
        <f t="shared" si="19"/>
        <v>0</v>
      </c>
      <c r="I262" s="59" t="e">
        <f>#N/A</f>
        <v>#N/A</v>
      </c>
      <c r="J262" s="104">
        <f t="shared" si="16"/>
        <v>1</v>
      </c>
    </row>
    <row r="263" spans="2:10" ht="30" customHeight="1" x14ac:dyDescent="0.3">
      <c r="B263" s="5" t="s">
        <v>6</v>
      </c>
      <c r="C263" s="9"/>
      <c r="D263" s="9"/>
      <c r="E263" s="10">
        <f t="shared" si="17"/>
        <v>0</v>
      </c>
      <c r="F263" s="11">
        <f t="shared" si="18"/>
        <v>0</v>
      </c>
      <c r="G263" s="8"/>
      <c r="H263" s="27">
        <f t="shared" si="19"/>
        <v>0</v>
      </c>
      <c r="I263" s="59" t="e">
        <f>#N/A</f>
        <v>#N/A</v>
      </c>
      <c r="J263" s="104">
        <f t="shared" si="16"/>
        <v>1</v>
      </c>
    </row>
    <row r="264" spans="2:10" ht="30" customHeight="1" x14ac:dyDescent="0.3">
      <c r="B264" s="5" t="s">
        <v>6</v>
      </c>
      <c r="C264" s="9"/>
      <c r="D264" s="9"/>
      <c r="E264" s="10">
        <f t="shared" si="17"/>
        <v>0</v>
      </c>
      <c r="F264" s="11">
        <f t="shared" si="18"/>
        <v>0</v>
      </c>
      <c r="G264" s="8"/>
      <c r="H264" s="27">
        <f t="shared" si="19"/>
        <v>0</v>
      </c>
      <c r="I264" s="59" t="e">
        <f>#N/A</f>
        <v>#N/A</v>
      </c>
      <c r="J264" s="104">
        <f t="shared" si="16"/>
        <v>1</v>
      </c>
    </row>
    <row r="265" spans="2:10" ht="30" customHeight="1" x14ac:dyDescent="0.3">
      <c r="B265" s="5" t="s">
        <v>6</v>
      </c>
      <c r="C265" s="9"/>
      <c r="D265" s="9"/>
      <c r="E265" s="10">
        <f t="shared" si="17"/>
        <v>0</v>
      </c>
      <c r="F265" s="11">
        <f t="shared" si="18"/>
        <v>0</v>
      </c>
      <c r="G265" s="8"/>
      <c r="H265" s="27">
        <f t="shared" si="19"/>
        <v>0</v>
      </c>
      <c r="I265" s="59" t="e">
        <f>#N/A</f>
        <v>#N/A</v>
      </c>
      <c r="J265" s="104">
        <f t="shared" si="16"/>
        <v>1</v>
      </c>
    </row>
    <row r="266" spans="2:10" ht="30" customHeight="1" x14ac:dyDescent="0.3">
      <c r="B266" s="5" t="s">
        <v>6</v>
      </c>
      <c r="C266" s="9"/>
      <c r="D266" s="9"/>
      <c r="E266" s="10">
        <f t="shared" si="17"/>
        <v>0</v>
      </c>
      <c r="F266" s="11">
        <f t="shared" si="18"/>
        <v>0</v>
      </c>
      <c r="G266" s="8"/>
      <c r="H266" s="27">
        <f t="shared" si="19"/>
        <v>0</v>
      </c>
      <c r="I266" s="59" t="e">
        <f>#N/A</f>
        <v>#N/A</v>
      </c>
      <c r="J266" s="104">
        <f t="shared" si="16"/>
        <v>1</v>
      </c>
    </row>
    <row r="267" spans="2:10" ht="30" customHeight="1" x14ac:dyDescent="0.3">
      <c r="B267" s="5" t="s">
        <v>6</v>
      </c>
      <c r="C267" s="9"/>
      <c r="D267" s="9"/>
      <c r="E267" s="10">
        <f t="shared" si="17"/>
        <v>0</v>
      </c>
      <c r="F267" s="11">
        <f t="shared" si="18"/>
        <v>0</v>
      </c>
      <c r="G267" s="8"/>
      <c r="H267" s="27">
        <f t="shared" si="19"/>
        <v>0</v>
      </c>
      <c r="I267" s="59" t="e">
        <f>#N/A</f>
        <v>#N/A</v>
      </c>
      <c r="J267" s="104">
        <f t="shared" si="16"/>
        <v>1</v>
      </c>
    </row>
    <row r="268" spans="2:10" ht="30" customHeight="1" x14ac:dyDescent="0.3">
      <c r="B268" s="5" t="s">
        <v>6</v>
      </c>
      <c r="C268" s="9"/>
      <c r="D268" s="9"/>
      <c r="E268" s="10">
        <f t="shared" si="17"/>
        <v>0</v>
      </c>
      <c r="F268" s="11">
        <f t="shared" si="18"/>
        <v>0</v>
      </c>
      <c r="G268" s="8"/>
      <c r="H268" s="27">
        <f t="shared" si="19"/>
        <v>0</v>
      </c>
      <c r="I268" s="59" t="e">
        <f>#N/A</f>
        <v>#N/A</v>
      </c>
      <c r="J268" s="104">
        <f t="shared" si="16"/>
        <v>1</v>
      </c>
    </row>
    <row r="269" spans="2:10" ht="30" customHeight="1" x14ac:dyDescent="0.3">
      <c r="B269" s="5" t="s">
        <v>6</v>
      </c>
      <c r="C269" s="9"/>
      <c r="D269" s="9"/>
      <c r="E269" s="10">
        <f t="shared" si="17"/>
        <v>0</v>
      </c>
      <c r="F269" s="11">
        <f t="shared" si="18"/>
        <v>0</v>
      </c>
      <c r="G269" s="8"/>
      <c r="H269" s="27">
        <f t="shared" si="19"/>
        <v>0</v>
      </c>
      <c r="I269" s="59" t="e">
        <f>#N/A</f>
        <v>#N/A</v>
      </c>
      <c r="J269" s="104">
        <f t="shared" si="16"/>
        <v>1</v>
      </c>
    </row>
    <row r="270" spans="2:10" ht="30" customHeight="1" x14ac:dyDescent="0.3">
      <c r="B270" s="5" t="s">
        <v>6</v>
      </c>
      <c r="C270" s="9"/>
      <c r="D270" s="9"/>
      <c r="E270" s="10">
        <f t="shared" si="17"/>
        <v>0</v>
      </c>
      <c r="F270" s="11">
        <f t="shared" si="18"/>
        <v>0</v>
      </c>
      <c r="G270" s="8"/>
      <c r="H270" s="27">
        <f t="shared" si="19"/>
        <v>0</v>
      </c>
      <c r="I270" s="59" t="e">
        <f>#N/A</f>
        <v>#N/A</v>
      </c>
      <c r="J270" s="104">
        <f t="shared" si="16"/>
        <v>1</v>
      </c>
    </row>
    <row r="271" spans="2:10" ht="30" customHeight="1" x14ac:dyDescent="0.3">
      <c r="B271" s="5" t="s">
        <v>6</v>
      </c>
      <c r="C271" s="9"/>
      <c r="D271" s="9"/>
      <c r="E271" s="10">
        <f t="shared" si="17"/>
        <v>0</v>
      </c>
      <c r="F271" s="11">
        <f t="shared" si="18"/>
        <v>0</v>
      </c>
      <c r="G271" s="8"/>
      <c r="H271" s="27">
        <f t="shared" si="19"/>
        <v>0</v>
      </c>
      <c r="I271" s="59" t="e">
        <f>#N/A</f>
        <v>#N/A</v>
      </c>
      <c r="J271" s="104">
        <f t="shared" si="16"/>
        <v>1</v>
      </c>
    </row>
    <row r="272" spans="2:10" ht="30" customHeight="1" x14ac:dyDescent="0.3">
      <c r="B272" s="5" t="s">
        <v>6</v>
      </c>
      <c r="C272" s="9"/>
      <c r="D272" s="9"/>
      <c r="E272" s="10">
        <f t="shared" si="17"/>
        <v>0</v>
      </c>
      <c r="F272" s="11">
        <f t="shared" si="18"/>
        <v>0</v>
      </c>
      <c r="G272" s="8"/>
      <c r="H272" s="27">
        <f t="shared" si="19"/>
        <v>0</v>
      </c>
      <c r="I272" s="59" t="e">
        <f>#N/A</f>
        <v>#N/A</v>
      </c>
      <c r="J272" s="104">
        <f t="shared" si="16"/>
        <v>1</v>
      </c>
    </row>
    <row r="273" spans="2:10" ht="30" customHeight="1" x14ac:dyDescent="0.3">
      <c r="B273" s="5" t="s">
        <v>6</v>
      </c>
      <c r="C273" s="9"/>
      <c r="D273" s="9"/>
      <c r="E273" s="10">
        <f t="shared" si="17"/>
        <v>0</v>
      </c>
      <c r="F273" s="11">
        <f t="shared" si="18"/>
        <v>0</v>
      </c>
      <c r="G273" s="8"/>
      <c r="H273" s="27">
        <f t="shared" si="19"/>
        <v>0</v>
      </c>
      <c r="I273" s="59" t="e">
        <f>#N/A</f>
        <v>#N/A</v>
      </c>
      <c r="J273" s="104">
        <f t="shared" si="16"/>
        <v>1</v>
      </c>
    </row>
    <row r="274" spans="2:10" ht="30" customHeight="1" x14ac:dyDescent="0.3">
      <c r="B274" s="5" t="s">
        <v>6</v>
      </c>
      <c r="C274" s="9"/>
      <c r="D274" s="9"/>
      <c r="E274" s="10">
        <f t="shared" si="17"/>
        <v>0</v>
      </c>
      <c r="F274" s="11">
        <f t="shared" si="18"/>
        <v>0</v>
      </c>
      <c r="G274" s="8"/>
      <c r="H274" s="27">
        <f t="shared" si="19"/>
        <v>0</v>
      </c>
      <c r="I274" s="59" t="e">
        <f>#N/A</f>
        <v>#N/A</v>
      </c>
      <c r="J274" s="104">
        <f t="shared" si="16"/>
        <v>1</v>
      </c>
    </row>
    <row r="275" spans="2:10" ht="30" customHeight="1" x14ac:dyDescent="0.3">
      <c r="B275" s="5" t="s">
        <v>6</v>
      </c>
      <c r="C275" s="9"/>
      <c r="D275" s="9"/>
      <c r="E275" s="10">
        <f t="shared" si="17"/>
        <v>0</v>
      </c>
      <c r="F275" s="11">
        <f t="shared" si="18"/>
        <v>0</v>
      </c>
      <c r="G275" s="8"/>
      <c r="H275" s="27">
        <f t="shared" si="19"/>
        <v>0</v>
      </c>
      <c r="I275" s="59" t="e">
        <f>#N/A</f>
        <v>#N/A</v>
      </c>
      <c r="J275" s="104">
        <f t="shared" si="16"/>
        <v>1</v>
      </c>
    </row>
    <row r="276" spans="2:10" ht="30" customHeight="1" x14ac:dyDescent="0.3">
      <c r="B276" s="5" t="s">
        <v>6</v>
      </c>
      <c r="C276" s="9"/>
      <c r="D276" s="9"/>
      <c r="E276" s="10">
        <f t="shared" si="17"/>
        <v>0</v>
      </c>
      <c r="F276" s="11">
        <f t="shared" si="18"/>
        <v>0</v>
      </c>
      <c r="G276" s="8"/>
      <c r="H276" s="27">
        <f t="shared" si="19"/>
        <v>0</v>
      </c>
      <c r="I276" s="59" t="e">
        <f>#N/A</f>
        <v>#N/A</v>
      </c>
      <c r="J276" s="104">
        <f t="shared" si="16"/>
        <v>1</v>
      </c>
    </row>
    <row r="277" spans="2:10" ht="30" customHeight="1" x14ac:dyDescent="0.3">
      <c r="B277" s="5" t="s">
        <v>6</v>
      </c>
      <c r="C277" s="9"/>
      <c r="D277" s="9"/>
      <c r="E277" s="10">
        <f t="shared" si="17"/>
        <v>0</v>
      </c>
      <c r="F277" s="11">
        <f t="shared" si="18"/>
        <v>0</v>
      </c>
      <c r="G277" s="8"/>
      <c r="H277" s="27">
        <f t="shared" si="19"/>
        <v>0</v>
      </c>
      <c r="I277" s="59" t="e">
        <f>#N/A</f>
        <v>#N/A</v>
      </c>
      <c r="J277" s="104">
        <f t="shared" si="16"/>
        <v>1</v>
      </c>
    </row>
    <row r="278" spans="2:10" ht="30" customHeight="1" x14ac:dyDescent="0.3">
      <c r="B278" s="5" t="s">
        <v>6</v>
      </c>
      <c r="C278" s="9"/>
      <c r="D278" s="9"/>
      <c r="E278" s="10">
        <f t="shared" si="17"/>
        <v>0</v>
      </c>
      <c r="F278" s="11">
        <f t="shared" si="18"/>
        <v>0</v>
      </c>
      <c r="G278" s="8"/>
      <c r="H278" s="27">
        <f t="shared" si="19"/>
        <v>0</v>
      </c>
      <c r="I278" s="59" t="e">
        <f>#N/A</f>
        <v>#N/A</v>
      </c>
      <c r="J278" s="104">
        <f t="shared" si="16"/>
        <v>1</v>
      </c>
    </row>
    <row r="279" spans="2:10" ht="30" customHeight="1" x14ac:dyDescent="0.3">
      <c r="B279" s="5" t="s">
        <v>6</v>
      </c>
      <c r="C279" s="9"/>
      <c r="D279" s="9"/>
      <c r="E279" s="10">
        <f t="shared" si="17"/>
        <v>0</v>
      </c>
      <c r="F279" s="11">
        <f t="shared" si="18"/>
        <v>0</v>
      </c>
      <c r="G279" s="8"/>
      <c r="H279" s="27">
        <f t="shared" si="19"/>
        <v>0</v>
      </c>
      <c r="I279" s="59" t="e">
        <f>#N/A</f>
        <v>#N/A</v>
      </c>
      <c r="J279" s="104">
        <f t="shared" si="16"/>
        <v>1</v>
      </c>
    </row>
    <row r="280" spans="2:10" ht="30" customHeight="1" x14ac:dyDescent="0.3">
      <c r="B280" s="5" t="s">
        <v>6</v>
      </c>
      <c r="C280" s="9"/>
      <c r="D280" s="9"/>
      <c r="E280" s="10">
        <f t="shared" si="17"/>
        <v>0</v>
      </c>
      <c r="F280" s="11">
        <f t="shared" si="18"/>
        <v>0</v>
      </c>
      <c r="G280" s="8"/>
      <c r="H280" s="27">
        <f t="shared" si="19"/>
        <v>0</v>
      </c>
      <c r="I280" s="59" t="e">
        <f>#N/A</f>
        <v>#N/A</v>
      </c>
      <c r="J280" s="104">
        <f t="shared" si="16"/>
        <v>1</v>
      </c>
    </row>
    <row r="281" spans="2:10" ht="30" customHeight="1" x14ac:dyDescent="0.3">
      <c r="B281" s="5" t="s">
        <v>6</v>
      </c>
      <c r="C281" s="9"/>
      <c r="D281" s="9"/>
      <c r="E281" s="10">
        <f t="shared" si="17"/>
        <v>0</v>
      </c>
      <c r="F281" s="11">
        <f t="shared" si="18"/>
        <v>0</v>
      </c>
      <c r="G281" s="8"/>
      <c r="H281" s="27">
        <f t="shared" si="19"/>
        <v>0</v>
      </c>
      <c r="I281" s="59" t="e">
        <f>#N/A</f>
        <v>#N/A</v>
      </c>
      <c r="J281" s="104">
        <f t="shared" si="16"/>
        <v>1</v>
      </c>
    </row>
    <row r="282" spans="2:10" ht="30" customHeight="1" x14ac:dyDescent="0.3">
      <c r="B282" s="5" t="s">
        <v>6</v>
      </c>
      <c r="C282" s="9"/>
      <c r="D282" s="9"/>
      <c r="E282" s="10">
        <f t="shared" si="17"/>
        <v>0</v>
      </c>
      <c r="F282" s="11">
        <f t="shared" si="18"/>
        <v>0</v>
      </c>
      <c r="G282" s="8"/>
      <c r="H282" s="27">
        <f t="shared" si="19"/>
        <v>0</v>
      </c>
      <c r="I282" s="59" t="e">
        <f>#N/A</f>
        <v>#N/A</v>
      </c>
      <c r="J282" s="104">
        <f t="shared" si="16"/>
        <v>1</v>
      </c>
    </row>
    <row r="283" spans="2:10" ht="30" customHeight="1" x14ac:dyDescent="0.3">
      <c r="B283" s="5" t="s">
        <v>6</v>
      </c>
      <c r="C283" s="9"/>
      <c r="D283" s="9"/>
      <c r="E283" s="10">
        <f t="shared" si="17"/>
        <v>0</v>
      </c>
      <c r="F283" s="11">
        <f t="shared" si="18"/>
        <v>0</v>
      </c>
      <c r="G283" s="8"/>
      <c r="H283" s="27">
        <f t="shared" si="19"/>
        <v>0</v>
      </c>
      <c r="I283" s="59" t="e">
        <f>#N/A</f>
        <v>#N/A</v>
      </c>
      <c r="J283" s="104">
        <f t="shared" si="16"/>
        <v>1</v>
      </c>
    </row>
    <row r="284" spans="2:10" ht="30" customHeight="1" x14ac:dyDescent="0.3">
      <c r="B284" s="5" t="s">
        <v>6</v>
      </c>
      <c r="C284" s="9"/>
      <c r="D284" s="9"/>
      <c r="E284" s="10">
        <f t="shared" si="17"/>
        <v>0</v>
      </c>
      <c r="F284" s="11">
        <f t="shared" si="18"/>
        <v>0</v>
      </c>
      <c r="G284" s="8"/>
      <c r="H284" s="27">
        <f t="shared" si="19"/>
        <v>0</v>
      </c>
      <c r="I284" s="59" t="e">
        <f>#N/A</f>
        <v>#N/A</v>
      </c>
      <c r="J284" s="104">
        <f t="shared" si="16"/>
        <v>1</v>
      </c>
    </row>
    <row r="285" spans="2:10" ht="30" customHeight="1" x14ac:dyDescent="0.3">
      <c r="B285" s="5" t="s">
        <v>6</v>
      </c>
      <c r="C285" s="9"/>
      <c r="D285" s="9"/>
      <c r="E285" s="10">
        <f t="shared" si="17"/>
        <v>0</v>
      </c>
      <c r="F285" s="11">
        <f t="shared" si="18"/>
        <v>0</v>
      </c>
      <c r="G285" s="8"/>
      <c r="H285" s="27">
        <f t="shared" si="19"/>
        <v>0</v>
      </c>
      <c r="I285" s="59" t="e">
        <f>#N/A</f>
        <v>#N/A</v>
      </c>
      <c r="J285" s="104">
        <f t="shared" si="16"/>
        <v>1</v>
      </c>
    </row>
    <row r="286" spans="2:10" ht="30" customHeight="1" x14ac:dyDescent="0.3">
      <c r="B286" s="5" t="s">
        <v>6</v>
      </c>
      <c r="C286" s="9"/>
      <c r="D286" s="9"/>
      <c r="E286" s="10">
        <f t="shared" si="17"/>
        <v>0</v>
      </c>
      <c r="F286" s="11">
        <f t="shared" si="18"/>
        <v>0</v>
      </c>
      <c r="G286" s="8"/>
      <c r="H286" s="27">
        <f t="shared" si="19"/>
        <v>0</v>
      </c>
      <c r="I286" s="59" t="e">
        <f>#N/A</f>
        <v>#N/A</v>
      </c>
      <c r="J286" s="104">
        <f t="shared" si="16"/>
        <v>1</v>
      </c>
    </row>
    <row r="287" spans="2:10" ht="30" customHeight="1" x14ac:dyDescent="0.3">
      <c r="B287" s="5" t="s">
        <v>6</v>
      </c>
      <c r="C287" s="9"/>
      <c r="D287" s="9"/>
      <c r="E287" s="10">
        <f t="shared" si="17"/>
        <v>0</v>
      </c>
      <c r="F287" s="11">
        <f t="shared" si="18"/>
        <v>0</v>
      </c>
      <c r="G287" s="8"/>
      <c r="H287" s="27">
        <f t="shared" si="19"/>
        <v>0</v>
      </c>
      <c r="I287" s="59" t="e">
        <f>#N/A</f>
        <v>#N/A</v>
      </c>
      <c r="J287" s="104">
        <f t="shared" si="16"/>
        <v>1</v>
      </c>
    </row>
    <row r="288" spans="2:10" ht="30" customHeight="1" x14ac:dyDescent="0.3">
      <c r="B288" s="5" t="s">
        <v>6</v>
      </c>
      <c r="C288" s="9"/>
      <c r="D288" s="9"/>
      <c r="E288" s="10">
        <f t="shared" si="17"/>
        <v>0</v>
      </c>
      <c r="F288" s="11">
        <f t="shared" si="18"/>
        <v>0</v>
      </c>
      <c r="G288" s="8"/>
      <c r="H288" s="27">
        <f t="shared" si="19"/>
        <v>0</v>
      </c>
      <c r="I288" s="59" t="e">
        <f>#N/A</f>
        <v>#N/A</v>
      </c>
      <c r="J288" s="104">
        <f t="shared" si="16"/>
        <v>1</v>
      </c>
    </row>
    <row r="289" spans="2:10" ht="30" customHeight="1" x14ac:dyDescent="0.3">
      <c r="B289" s="5" t="s">
        <v>6</v>
      </c>
      <c r="C289" s="9"/>
      <c r="D289" s="9"/>
      <c r="E289" s="10">
        <f t="shared" si="17"/>
        <v>0</v>
      </c>
      <c r="F289" s="11">
        <f t="shared" si="18"/>
        <v>0</v>
      </c>
      <c r="G289" s="8"/>
      <c r="H289" s="27">
        <f t="shared" si="19"/>
        <v>0</v>
      </c>
      <c r="I289" s="59" t="e">
        <f>#N/A</f>
        <v>#N/A</v>
      </c>
      <c r="J289" s="104">
        <f t="shared" si="16"/>
        <v>1</v>
      </c>
    </row>
    <row r="290" spans="2:10" ht="30" customHeight="1" x14ac:dyDescent="0.3">
      <c r="B290" s="5" t="s">
        <v>6</v>
      </c>
      <c r="C290" s="9"/>
      <c r="D290" s="9"/>
      <c r="E290" s="10">
        <f t="shared" si="17"/>
        <v>0</v>
      </c>
      <c r="F290" s="11">
        <f t="shared" si="18"/>
        <v>0</v>
      </c>
      <c r="G290" s="8"/>
      <c r="H290" s="27">
        <f t="shared" si="19"/>
        <v>0</v>
      </c>
      <c r="I290" s="59" t="e">
        <f>#N/A</f>
        <v>#N/A</v>
      </c>
      <c r="J290" s="104">
        <f t="shared" si="16"/>
        <v>1</v>
      </c>
    </row>
    <row r="291" spans="2:10" ht="30" customHeight="1" x14ac:dyDescent="0.3">
      <c r="B291" s="5" t="s">
        <v>6</v>
      </c>
      <c r="C291" s="9"/>
      <c r="D291" s="9"/>
      <c r="E291" s="10">
        <f t="shared" si="17"/>
        <v>0</v>
      </c>
      <c r="F291" s="11">
        <f t="shared" si="18"/>
        <v>0</v>
      </c>
      <c r="G291" s="8"/>
      <c r="H291" s="27">
        <f t="shared" si="19"/>
        <v>0</v>
      </c>
      <c r="I291" s="59" t="e">
        <f>#N/A</f>
        <v>#N/A</v>
      </c>
      <c r="J291" s="104">
        <f t="shared" si="16"/>
        <v>1</v>
      </c>
    </row>
    <row r="292" spans="2:10" ht="30" customHeight="1" x14ac:dyDescent="0.3">
      <c r="B292" s="5" t="s">
        <v>6</v>
      </c>
      <c r="C292" s="9"/>
      <c r="D292" s="9"/>
      <c r="E292" s="10">
        <f t="shared" si="17"/>
        <v>0</v>
      </c>
      <c r="F292" s="11">
        <f t="shared" si="18"/>
        <v>0</v>
      </c>
      <c r="G292" s="8"/>
      <c r="H292" s="27">
        <f t="shared" si="19"/>
        <v>0</v>
      </c>
      <c r="I292" s="59" t="e">
        <f>#N/A</f>
        <v>#N/A</v>
      </c>
      <c r="J292" s="104">
        <f t="shared" si="16"/>
        <v>1</v>
      </c>
    </row>
    <row r="293" spans="2:10" ht="30" customHeight="1" x14ac:dyDescent="0.3">
      <c r="B293" s="5" t="s">
        <v>6</v>
      </c>
      <c r="C293" s="9"/>
      <c r="D293" s="9"/>
      <c r="E293" s="10">
        <f t="shared" si="17"/>
        <v>0</v>
      </c>
      <c r="F293" s="11">
        <f t="shared" si="18"/>
        <v>0</v>
      </c>
      <c r="G293" s="8"/>
      <c r="H293" s="27">
        <f t="shared" si="19"/>
        <v>0</v>
      </c>
      <c r="I293" s="59" t="e">
        <f>#N/A</f>
        <v>#N/A</v>
      </c>
      <c r="J293" s="104">
        <f t="shared" si="16"/>
        <v>1</v>
      </c>
    </row>
    <row r="294" spans="2:10" ht="30" customHeight="1" x14ac:dyDescent="0.3">
      <c r="B294" s="5" t="s">
        <v>6</v>
      </c>
      <c r="C294" s="9"/>
      <c r="D294" s="9"/>
      <c r="E294" s="10">
        <f t="shared" si="17"/>
        <v>0</v>
      </c>
      <c r="F294" s="11">
        <f t="shared" si="18"/>
        <v>0</v>
      </c>
      <c r="G294" s="8"/>
      <c r="H294" s="27">
        <f t="shared" si="19"/>
        <v>0</v>
      </c>
      <c r="I294" s="59" t="e">
        <f>#N/A</f>
        <v>#N/A</v>
      </c>
      <c r="J294" s="104">
        <f t="shared" si="16"/>
        <v>1</v>
      </c>
    </row>
    <row r="295" spans="2:10" ht="30" customHeight="1" x14ac:dyDescent="0.3">
      <c r="B295" s="5" t="s">
        <v>6</v>
      </c>
      <c r="C295" s="9"/>
      <c r="D295" s="9"/>
      <c r="E295" s="10">
        <f t="shared" si="17"/>
        <v>0</v>
      </c>
      <c r="F295" s="11">
        <f t="shared" si="18"/>
        <v>0</v>
      </c>
      <c r="G295" s="8"/>
      <c r="H295" s="27">
        <f t="shared" si="19"/>
        <v>0</v>
      </c>
      <c r="I295" s="59" t="e">
        <f>#N/A</f>
        <v>#N/A</v>
      </c>
      <c r="J295" s="104">
        <f t="shared" si="16"/>
        <v>1</v>
      </c>
    </row>
    <row r="296" spans="2:10" ht="30" customHeight="1" x14ac:dyDescent="0.3">
      <c r="B296" s="5" t="s">
        <v>6</v>
      </c>
      <c r="C296" s="9"/>
      <c r="D296" s="9"/>
      <c r="E296" s="10">
        <f t="shared" si="17"/>
        <v>0</v>
      </c>
      <c r="F296" s="11">
        <f t="shared" si="18"/>
        <v>0</v>
      </c>
      <c r="G296" s="8"/>
      <c r="H296" s="27">
        <f t="shared" si="19"/>
        <v>0</v>
      </c>
      <c r="I296" s="59" t="e">
        <f>#N/A</f>
        <v>#N/A</v>
      </c>
      <c r="J296" s="104">
        <f t="shared" si="16"/>
        <v>1</v>
      </c>
    </row>
    <row r="297" spans="2:10" ht="30" customHeight="1" x14ac:dyDescent="0.3">
      <c r="B297" s="5" t="s">
        <v>6</v>
      </c>
      <c r="C297" s="9"/>
      <c r="D297" s="9"/>
      <c r="E297" s="10">
        <f t="shared" si="17"/>
        <v>0</v>
      </c>
      <c r="F297" s="11">
        <f t="shared" si="18"/>
        <v>0</v>
      </c>
      <c r="G297" s="8"/>
      <c r="H297" s="27">
        <f t="shared" si="19"/>
        <v>0</v>
      </c>
      <c r="I297" s="59" t="e">
        <f>#N/A</f>
        <v>#N/A</v>
      </c>
      <c r="J297" s="104">
        <f t="shared" si="16"/>
        <v>1</v>
      </c>
    </row>
    <row r="298" spans="2:10" ht="30" customHeight="1" x14ac:dyDescent="0.3">
      <c r="B298" s="5" t="s">
        <v>6</v>
      </c>
      <c r="C298" s="9"/>
      <c r="D298" s="9"/>
      <c r="E298" s="10">
        <f t="shared" si="17"/>
        <v>0</v>
      </c>
      <c r="F298" s="11">
        <f t="shared" si="18"/>
        <v>0</v>
      </c>
      <c r="G298" s="8"/>
      <c r="H298" s="27">
        <f t="shared" si="19"/>
        <v>0</v>
      </c>
      <c r="I298" s="59" t="e">
        <f>#N/A</f>
        <v>#N/A</v>
      </c>
      <c r="J298" s="104">
        <f t="shared" si="16"/>
        <v>1</v>
      </c>
    </row>
    <row r="299" spans="2:10" ht="30" customHeight="1" x14ac:dyDescent="0.3">
      <c r="B299" s="5" t="s">
        <v>6</v>
      </c>
      <c r="C299" s="9"/>
      <c r="D299" s="9"/>
      <c r="E299" s="10">
        <f t="shared" si="17"/>
        <v>0</v>
      </c>
      <c r="F299" s="11">
        <f t="shared" si="18"/>
        <v>0</v>
      </c>
      <c r="G299" s="8"/>
      <c r="H299" s="27">
        <f t="shared" si="19"/>
        <v>0</v>
      </c>
      <c r="I299" s="59" t="e">
        <f>#N/A</f>
        <v>#N/A</v>
      </c>
      <c r="J299" s="104">
        <f t="shared" si="16"/>
        <v>1</v>
      </c>
    </row>
    <row r="300" spans="2:10" ht="30" customHeight="1" x14ac:dyDescent="0.3">
      <c r="B300" s="5" t="s">
        <v>6</v>
      </c>
      <c r="C300" s="9"/>
      <c r="D300" s="9"/>
      <c r="E300" s="10">
        <f t="shared" si="17"/>
        <v>0</v>
      </c>
      <c r="F300" s="11">
        <f t="shared" si="18"/>
        <v>0</v>
      </c>
      <c r="G300" s="8"/>
      <c r="H300" s="27">
        <f t="shared" si="19"/>
        <v>0</v>
      </c>
      <c r="I300" s="59" t="e">
        <f>#N/A</f>
        <v>#N/A</v>
      </c>
      <c r="J300" s="104">
        <f t="shared" si="16"/>
        <v>1</v>
      </c>
    </row>
  </sheetData>
  <sheetProtection algorithmName="SHA-512" hashValue="Y3RxPnF0TcX0YIqJ2YeAUJlnjGGkrMOro/NrQcE4pSNqdVouvNW9O1d1+gqz4X/zb/20fouwO+lXE0tc5mop+Q==" saltValue="VZzXn11HBjOgpZZOwVJvBA==" spinCount="100000" sheet="1" objects="1" scenarios="1"/>
  <protectedRanges>
    <protectedRange algorithmName="SHA-512" hashValue="Sk2OcrwF/7b62+VCQ5HhUt0MIpW4kzt+LlJwCCAPFBLcgR9ZQ6pIAjgnX2odtJSjKWAezYV5+48SvaE6F8qozw==" saltValue="zpr9RqxXlD515oUK92vCjQ==" spinCount="100000" sqref="G6:G300" name="Rango2"/>
    <protectedRange algorithmName="SHA-512" hashValue="vLobo2xpef+qMPyVy+yOXR75Qq0pKD6IXl1DWG0SAf27O3PCcPxM/dkJ92KOqFOQ5xmIskxt8K/CSaey4Elizw==" saltValue="/DhGAxF2UFadQ5OTBT+tzg==" spinCount="100000" sqref="C6:D300" name="Rango1"/>
  </protectedRanges>
  <mergeCells count="2">
    <mergeCell ref="B1:F1"/>
    <mergeCell ref="B2:I2"/>
  </mergeCells>
  <dataValidations count="3">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I1">
      <formula1>0</formula1>
      <formula2>0</formula2>
    </dataValidation>
    <dataValidation operator="equal" allowBlank="1" showInputMessage="1" showErrorMessage="1" prompt="El título de la hoja de cálculo se encuentra en esta celda." sqref="B2">
      <formula1>0</formula1>
      <formula2>0</formula2>
    </dataValidation>
  </dataValidations>
  <printOptions horizontalCentered="1"/>
  <pageMargins left="0.70833333333333337" right="0.70833333333333337" top="0.74791666666666667" bottom="0.74861111111111112" header="0.51180555555555551" footer="0.31527777777777777"/>
  <pageSetup paperSize="9" firstPageNumber="0" fitToHeight="0" orientation="landscape" horizontalDpi="300" verticalDpi="300" r:id="rId1"/>
  <headerFooter alignWithMargins="0">
    <oddFooter>&amp;C&amp;"Century Gothic,Normal"&amp;11Page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J36"/>
  <sheetViews>
    <sheetView workbookViewId="0">
      <selection activeCell="H9" sqref="H9"/>
    </sheetView>
  </sheetViews>
  <sheetFormatPr baseColWidth="10" defaultColWidth="9.5703125" defaultRowHeight="30" customHeight="1" x14ac:dyDescent="0.2"/>
  <cols>
    <col min="1" max="1" width="12.42578125" style="31" customWidth="1"/>
    <col min="2" max="2" width="42.28515625" style="31" customWidth="1"/>
    <col min="3" max="3" width="22.42578125" style="31" customWidth="1"/>
    <col min="4" max="4" width="20" style="31" customWidth="1"/>
    <col min="5" max="5" width="20.7109375" style="31" customWidth="1"/>
    <col min="6" max="6" width="12.7109375" style="31" customWidth="1"/>
    <col min="7" max="7" width="23.42578125" style="31" customWidth="1"/>
    <col min="8" max="8" width="16.5703125" style="31" customWidth="1"/>
    <col min="9" max="9" width="34.7109375" style="31" customWidth="1"/>
    <col min="10" max="10" width="9.5703125" style="111"/>
    <col min="11" max="16384" width="9.5703125" style="31"/>
  </cols>
  <sheetData>
    <row r="1" spans="1:10" ht="30" customHeight="1" x14ac:dyDescent="0.3">
      <c r="B1" s="203" t="s">
        <v>23</v>
      </c>
      <c r="C1" s="203"/>
      <c r="D1" s="203"/>
      <c r="E1" s="203"/>
      <c r="F1" s="203"/>
      <c r="I1" s="32">
        <f ca="1">YEAR(TODAY())</f>
        <v>2025</v>
      </c>
      <c r="J1" s="108"/>
    </row>
    <row r="2" spans="1:10" ht="84" customHeight="1" x14ac:dyDescent="0.3">
      <c r="B2" s="204" t="s">
        <v>24</v>
      </c>
      <c r="C2" s="204"/>
      <c r="D2" s="204"/>
      <c r="E2" s="204"/>
      <c r="F2" s="204"/>
      <c r="G2" s="204"/>
      <c r="H2" s="204"/>
      <c r="I2" s="204"/>
      <c r="J2" s="108"/>
    </row>
    <row r="3" spans="1:10" ht="66.75" customHeight="1" x14ac:dyDescent="0.35">
      <c r="B3" s="43" t="s">
        <v>12</v>
      </c>
      <c r="C3" s="44" t="s">
        <v>13</v>
      </c>
      <c r="D3" s="44" t="s">
        <v>14</v>
      </c>
      <c r="E3" s="45" t="s">
        <v>15</v>
      </c>
      <c r="F3" s="44" t="s">
        <v>16</v>
      </c>
      <c r="G3" s="44" t="s">
        <v>17</v>
      </c>
      <c r="H3" s="44" t="s">
        <v>18</v>
      </c>
      <c r="I3" s="61" t="s">
        <v>7</v>
      </c>
      <c r="J3" s="109" t="s">
        <v>19</v>
      </c>
    </row>
    <row r="4" spans="1:10" ht="30" customHeight="1" x14ac:dyDescent="0.3">
      <c r="A4" s="54" t="s">
        <v>21</v>
      </c>
      <c r="B4" s="63" t="s">
        <v>25</v>
      </c>
      <c r="C4" s="57">
        <v>32874</v>
      </c>
      <c r="D4" s="57">
        <v>32909</v>
      </c>
      <c r="E4" s="51">
        <f t="shared" ref="E4:E35" si="0">IF(J4=1,0,J4)</f>
        <v>36</v>
      </c>
      <c r="F4" s="52">
        <f t="shared" ref="F4:F35" si="1">TRUNC((E4/30))</f>
        <v>1</v>
      </c>
      <c r="G4" s="58">
        <v>9</v>
      </c>
      <c r="H4" s="184">
        <f>TRUNC((E4/30))*0.085</f>
        <v>8.5000000000000006E-2</v>
      </c>
      <c r="I4" s="185"/>
      <c r="J4" s="109">
        <f t="shared" ref="J4:J35" si="2">(D4-C4)+1</f>
        <v>36</v>
      </c>
    </row>
    <row r="5" spans="1:10" ht="30" customHeight="1" x14ac:dyDescent="0.35">
      <c r="B5" s="5" t="s">
        <v>26</v>
      </c>
      <c r="C5" s="9"/>
      <c r="D5" s="9"/>
      <c r="E5" s="6">
        <f t="shared" si="0"/>
        <v>0</v>
      </c>
      <c r="F5" s="7">
        <f t="shared" si="1"/>
        <v>0</v>
      </c>
      <c r="G5" s="8"/>
      <c r="H5" s="106">
        <f t="shared" ref="H5:H35" si="3">TRUNC((E5/30)*0.085)</f>
        <v>0</v>
      </c>
      <c r="I5" s="107">
        <f>IF(I4&gt;30,30,SUM(H5:H35))</f>
        <v>0</v>
      </c>
      <c r="J5" s="109">
        <f t="shared" si="2"/>
        <v>1</v>
      </c>
    </row>
    <row r="6" spans="1:10" ht="30" customHeight="1" x14ac:dyDescent="0.3">
      <c r="B6" s="5" t="s">
        <v>26</v>
      </c>
      <c r="C6" s="9"/>
      <c r="D6" s="9"/>
      <c r="E6" s="6">
        <f t="shared" si="0"/>
        <v>0</v>
      </c>
      <c r="F6" s="7">
        <f t="shared" si="1"/>
        <v>0</v>
      </c>
      <c r="G6" s="8"/>
      <c r="H6" s="106">
        <f t="shared" si="3"/>
        <v>0</v>
      </c>
      <c r="I6" s="110"/>
      <c r="J6" s="109">
        <f t="shared" si="2"/>
        <v>1</v>
      </c>
    </row>
    <row r="7" spans="1:10" ht="30" customHeight="1" x14ac:dyDescent="0.3">
      <c r="B7" s="5" t="s">
        <v>26</v>
      </c>
      <c r="C7" s="9"/>
      <c r="D7" s="9"/>
      <c r="E7" s="6">
        <f t="shared" si="0"/>
        <v>0</v>
      </c>
      <c r="F7" s="7">
        <f t="shared" si="1"/>
        <v>0</v>
      </c>
      <c r="G7" s="8"/>
      <c r="H7" s="106">
        <f t="shared" si="3"/>
        <v>0</v>
      </c>
      <c r="I7" s="110" t="e">
        <f>#N/A</f>
        <v>#N/A</v>
      </c>
      <c r="J7" s="109">
        <f t="shared" si="2"/>
        <v>1</v>
      </c>
    </row>
    <row r="8" spans="1:10" ht="30" customHeight="1" x14ac:dyDescent="0.3">
      <c r="B8" s="5" t="s">
        <v>26</v>
      </c>
      <c r="C8" s="9"/>
      <c r="D8" s="9"/>
      <c r="E8" s="6">
        <f t="shared" si="0"/>
        <v>0</v>
      </c>
      <c r="F8" s="7">
        <f t="shared" si="1"/>
        <v>0</v>
      </c>
      <c r="G8" s="8"/>
      <c r="H8" s="106">
        <f t="shared" si="3"/>
        <v>0</v>
      </c>
      <c r="I8" s="110" t="e">
        <f>#N/A</f>
        <v>#N/A</v>
      </c>
      <c r="J8" s="109">
        <f t="shared" si="2"/>
        <v>1</v>
      </c>
    </row>
    <row r="9" spans="1:10" ht="30" customHeight="1" x14ac:dyDescent="0.3">
      <c r="B9" s="5" t="s">
        <v>26</v>
      </c>
      <c r="C9" s="9"/>
      <c r="D9" s="9"/>
      <c r="E9" s="6">
        <f t="shared" si="0"/>
        <v>0</v>
      </c>
      <c r="F9" s="7">
        <f t="shared" si="1"/>
        <v>0</v>
      </c>
      <c r="G9" s="8"/>
      <c r="H9" s="106">
        <f t="shared" si="3"/>
        <v>0</v>
      </c>
      <c r="I9" s="110" t="e">
        <f>#N/A</f>
        <v>#N/A</v>
      </c>
      <c r="J9" s="109">
        <f t="shared" si="2"/>
        <v>1</v>
      </c>
    </row>
    <row r="10" spans="1:10" ht="30" customHeight="1" x14ac:dyDescent="0.3">
      <c r="B10" s="5" t="s">
        <v>26</v>
      </c>
      <c r="C10" s="9"/>
      <c r="D10" s="9"/>
      <c r="E10" s="6">
        <f t="shared" si="0"/>
        <v>0</v>
      </c>
      <c r="F10" s="7">
        <f t="shared" si="1"/>
        <v>0</v>
      </c>
      <c r="G10" s="8"/>
      <c r="H10" s="106">
        <f t="shared" si="3"/>
        <v>0</v>
      </c>
      <c r="I10" s="110" t="e">
        <f>#N/A</f>
        <v>#N/A</v>
      </c>
      <c r="J10" s="109">
        <f t="shared" si="2"/>
        <v>1</v>
      </c>
    </row>
    <row r="11" spans="1:10" ht="30" customHeight="1" x14ac:dyDescent="0.3">
      <c r="B11" s="5" t="s">
        <v>26</v>
      </c>
      <c r="C11" s="9"/>
      <c r="D11" s="9"/>
      <c r="E11" s="6">
        <f t="shared" si="0"/>
        <v>0</v>
      </c>
      <c r="F11" s="7">
        <f t="shared" si="1"/>
        <v>0</v>
      </c>
      <c r="G11" s="8"/>
      <c r="H11" s="106">
        <f t="shared" si="3"/>
        <v>0</v>
      </c>
      <c r="I11" s="110" t="e">
        <f>#N/A</f>
        <v>#N/A</v>
      </c>
      <c r="J11" s="109">
        <f t="shared" si="2"/>
        <v>1</v>
      </c>
    </row>
    <row r="12" spans="1:10" ht="30" customHeight="1" x14ac:dyDescent="0.3">
      <c r="B12" s="5" t="s">
        <v>26</v>
      </c>
      <c r="C12" s="9"/>
      <c r="D12" s="9"/>
      <c r="E12" s="6">
        <f t="shared" si="0"/>
        <v>0</v>
      </c>
      <c r="F12" s="7">
        <f t="shared" si="1"/>
        <v>0</v>
      </c>
      <c r="G12" s="8"/>
      <c r="H12" s="106">
        <f t="shared" si="3"/>
        <v>0</v>
      </c>
      <c r="I12" s="110" t="e">
        <f>#N/A</f>
        <v>#N/A</v>
      </c>
      <c r="J12" s="109">
        <f t="shared" si="2"/>
        <v>1</v>
      </c>
    </row>
    <row r="13" spans="1:10" ht="30" customHeight="1" x14ac:dyDescent="0.3">
      <c r="B13" s="5" t="s">
        <v>26</v>
      </c>
      <c r="C13" s="9"/>
      <c r="D13" s="9"/>
      <c r="E13" s="6">
        <f t="shared" si="0"/>
        <v>0</v>
      </c>
      <c r="F13" s="7">
        <f t="shared" si="1"/>
        <v>0</v>
      </c>
      <c r="G13" s="8"/>
      <c r="H13" s="106">
        <f t="shared" si="3"/>
        <v>0</v>
      </c>
      <c r="I13" s="110" t="e">
        <f>#N/A</f>
        <v>#N/A</v>
      </c>
      <c r="J13" s="109">
        <f t="shared" si="2"/>
        <v>1</v>
      </c>
    </row>
    <row r="14" spans="1:10" ht="30" customHeight="1" x14ac:dyDescent="0.3">
      <c r="B14" s="5" t="s">
        <v>26</v>
      </c>
      <c r="C14" s="9"/>
      <c r="D14" s="9"/>
      <c r="E14" s="6">
        <f t="shared" si="0"/>
        <v>0</v>
      </c>
      <c r="F14" s="7">
        <f t="shared" si="1"/>
        <v>0</v>
      </c>
      <c r="G14" s="8"/>
      <c r="H14" s="106">
        <f t="shared" si="3"/>
        <v>0</v>
      </c>
      <c r="I14" s="110" t="e">
        <f>#N/A</f>
        <v>#N/A</v>
      </c>
      <c r="J14" s="109">
        <f t="shared" si="2"/>
        <v>1</v>
      </c>
    </row>
    <row r="15" spans="1:10" ht="30" customHeight="1" x14ac:dyDescent="0.3">
      <c r="B15" s="5" t="s">
        <v>26</v>
      </c>
      <c r="C15" s="9"/>
      <c r="D15" s="9"/>
      <c r="E15" s="6">
        <f t="shared" si="0"/>
        <v>0</v>
      </c>
      <c r="F15" s="7">
        <f t="shared" si="1"/>
        <v>0</v>
      </c>
      <c r="G15" s="8"/>
      <c r="H15" s="106">
        <f t="shared" si="3"/>
        <v>0</v>
      </c>
      <c r="I15" s="110" t="e">
        <f>#N/A</f>
        <v>#N/A</v>
      </c>
      <c r="J15" s="109">
        <f t="shared" si="2"/>
        <v>1</v>
      </c>
    </row>
    <row r="16" spans="1:10" ht="30" customHeight="1" x14ac:dyDescent="0.3">
      <c r="B16" s="5" t="s">
        <v>26</v>
      </c>
      <c r="C16" s="9"/>
      <c r="D16" s="9"/>
      <c r="E16" s="6">
        <f t="shared" si="0"/>
        <v>0</v>
      </c>
      <c r="F16" s="7">
        <f t="shared" si="1"/>
        <v>0</v>
      </c>
      <c r="G16" s="8"/>
      <c r="H16" s="106">
        <f t="shared" si="3"/>
        <v>0</v>
      </c>
      <c r="I16" s="110" t="e">
        <f>#N/A</f>
        <v>#N/A</v>
      </c>
      <c r="J16" s="109">
        <f t="shared" si="2"/>
        <v>1</v>
      </c>
    </row>
    <row r="17" spans="2:10" ht="30" customHeight="1" x14ac:dyDescent="0.3">
      <c r="B17" s="5" t="s">
        <v>26</v>
      </c>
      <c r="C17" s="9"/>
      <c r="D17" s="9"/>
      <c r="E17" s="6">
        <f t="shared" si="0"/>
        <v>0</v>
      </c>
      <c r="F17" s="7">
        <f t="shared" si="1"/>
        <v>0</v>
      </c>
      <c r="G17" s="8"/>
      <c r="H17" s="106">
        <f t="shared" si="3"/>
        <v>0</v>
      </c>
      <c r="I17" s="110" t="e">
        <f>#N/A</f>
        <v>#N/A</v>
      </c>
      <c r="J17" s="109">
        <f t="shared" si="2"/>
        <v>1</v>
      </c>
    </row>
    <row r="18" spans="2:10" ht="30" customHeight="1" x14ac:dyDescent="0.3">
      <c r="B18" s="5" t="s">
        <v>26</v>
      </c>
      <c r="C18" s="9"/>
      <c r="D18" s="9"/>
      <c r="E18" s="6">
        <f t="shared" si="0"/>
        <v>0</v>
      </c>
      <c r="F18" s="7">
        <f t="shared" si="1"/>
        <v>0</v>
      </c>
      <c r="G18" s="8"/>
      <c r="H18" s="106">
        <f t="shared" si="3"/>
        <v>0</v>
      </c>
      <c r="I18" s="110" t="e">
        <f>#N/A</f>
        <v>#N/A</v>
      </c>
      <c r="J18" s="109">
        <f t="shared" si="2"/>
        <v>1</v>
      </c>
    </row>
    <row r="19" spans="2:10" ht="30" customHeight="1" x14ac:dyDescent="0.3">
      <c r="B19" s="5" t="s">
        <v>26</v>
      </c>
      <c r="C19" s="9"/>
      <c r="D19" s="9"/>
      <c r="E19" s="6">
        <f t="shared" si="0"/>
        <v>0</v>
      </c>
      <c r="F19" s="7">
        <f t="shared" si="1"/>
        <v>0</v>
      </c>
      <c r="G19" s="8"/>
      <c r="H19" s="106">
        <f t="shared" si="3"/>
        <v>0</v>
      </c>
      <c r="I19" s="110" t="e">
        <f>#N/A</f>
        <v>#N/A</v>
      </c>
      <c r="J19" s="109">
        <f t="shared" si="2"/>
        <v>1</v>
      </c>
    </row>
    <row r="20" spans="2:10" ht="30" customHeight="1" x14ac:dyDescent="0.3">
      <c r="B20" s="5" t="s">
        <v>26</v>
      </c>
      <c r="C20" s="9"/>
      <c r="D20" s="9"/>
      <c r="E20" s="6">
        <f t="shared" si="0"/>
        <v>0</v>
      </c>
      <c r="F20" s="7">
        <f t="shared" si="1"/>
        <v>0</v>
      </c>
      <c r="G20" s="8"/>
      <c r="H20" s="106">
        <f t="shared" si="3"/>
        <v>0</v>
      </c>
      <c r="I20" s="110" t="e">
        <f>#N/A</f>
        <v>#N/A</v>
      </c>
      <c r="J20" s="109">
        <f t="shared" si="2"/>
        <v>1</v>
      </c>
    </row>
    <row r="21" spans="2:10" ht="30" customHeight="1" x14ac:dyDescent="0.3">
      <c r="B21" s="5" t="s">
        <v>26</v>
      </c>
      <c r="C21" s="9"/>
      <c r="D21" s="9"/>
      <c r="E21" s="6">
        <f t="shared" si="0"/>
        <v>0</v>
      </c>
      <c r="F21" s="7">
        <f t="shared" si="1"/>
        <v>0</v>
      </c>
      <c r="G21" s="8"/>
      <c r="H21" s="106">
        <f t="shared" si="3"/>
        <v>0</v>
      </c>
      <c r="I21" s="110" t="e">
        <f>#N/A</f>
        <v>#N/A</v>
      </c>
      <c r="J21" s="109">
        <f t="shared" si="2"/>
        <v>1</v>
      </c>
    </row>
    <row r="22" spans="2:10" ht="30" customHeight="1" x14ac:dyDescent="0.3">
      <c r="B22" s="5" t="s">
        <v>26</v>
      </c>
      <c r="C22" s="9"/>
      <c r="D22" s="9"/>
      <c r="E22" s="6">
        <f t="shared" si="0"/>
        <v>0</v>
      </c>
      <c r="F22" s="7">
        <f t="shared" si="1"/>
        <v>0</v>
      </c>
      <c r="G22" s="8"/>
      <c r="H22" s="106">
        <f t="shared" si="3"/>
        <v>0</v>
      </c>
      <c r="I22" s="110" t="e">
        <f>#N/A</f>
        <v>#N/A</v>
      </c>
      <c r="J22" s="109">
        <f t="shared" si="2"/>
        <v>1</v>
      </c>
    </row>
    <row r="23" spans="2:10" ht="30" customHeight="1" x14ac:dyDescent="0.3">
      <c r="B23" s="5" t="s">
        <v>26</v>
      </c>
      <c r="C23" s="9"/>
      <c r="D23" s="9"/>
      <c r="E23" s="6">
        <f t="shared" si="0"/>
        <v>0</v>
      </c>
      <c r="F23" s="7">
        <f t="shared" si="1"/>
        <v>0</v>
      </c>
      <c r="G23" s="8"/>
      <c r="H23" s="106">
        <f t="shared" si="3"/>
        <v>0</v>
      </c>
      <c r="I23" s="110" t="e">
        <f>#N/A</f>
        <v>#N/A</v>
      </c>
      <c r="J23" s="109">
        <f t="shared" si="2"/>
        <v>1</v>
      </c>
    </row>
    <row r="24" spans="2:10" ht="30" customHeight="1" x14ac:dyDescent="0.3">
      <c r="B24" s="5" t="s">
        <v>26</v>
      </c>
      <c r="C24" s="9"/>
      <c r="D24" s="9"/>
      <c r="E24" s="6">
        <f t="shared" si="0"/>
        <v>0</v>
      </c>
      <c r="F24" s="7">
        <f t="shared" si="1"/>
        <v>0</v>
      </c>
      <c r="G24" s="8"/>
      <c r="H24" s="106">
        <f t="shared" si="3"/>
        <v>0</v>
      </c>
      <c r="I24" s="110" t="e">
        <f>#N/A</f>
        <v>#N/A</v>
      </c>
      <c r="J24" s="109">
        <f t="shared" si="2"/>
        <v>1</v>
      </c>
    </row>
    <row r="25" spans="2:10" ht="30" customHeight="1" x14ac:dyDescent="0.3">
      <c r="B25" s="5" t="s">
        <v>26</v>
      </c>
      <c r="C25" s="9"/>
      <c r="D25" s="9"/>
      <c r="E25" s="6">
        <f t="shared" si="0"/>
        <v>0</v>
      </c>
      <c r="F25" s="7">
        <f t="shared" si="1"/>
        <v>0</v>
      </c>
      <c r="G25" s="8"/>
      <c r="H25" s="106">
        <f t="shared" si="3"/>
        <v>0</v>
      </c>
      <c r="I25" s="110" t="e">
        <f>#N/A</f>
        <v>#N/A</v>
      </c>
      <c r="J25" s="109">
        <f t="shared" si="2"/>
        <v>1</v>
      </c>
    </row>
    <row r="26" spans="2:10" ht="30" customHeight="1" x14ac:dyDescent="0.3">
      <c r="B26" s="5" t="s">
        <v>26</v>
      </c>
      <c r="C26" s="9"/>
      <c r="D26" s="9"/>
      <c r="E26" s="6">
        <f t="shared" si="0"/>
        <v>0</v>
      </c>
      <c r="F26" s="7">
        <f t="shared" si="1"/>
        <v>0</v>
      </c>
      <c r="G26" s="8"/>
      <c r="H26" s="106">
        <f t="shared" si="3"/>
        <v>0</v>
      </c>
      <c r="I26" s="110" t="e">
        <f>#N/A</f>
        <v>#N/A</v>
      </c>
      <c r="J26" s="109">
        <f t="shared" si="2"/>
        <v>1</v>
      </c>
    </row>
    <row r="27" spans="2:10" ht="30" customHeight="1" x14ac:dyDescent="0.3">
      <c r="B27" s="5" t="s">
        <v>26</v>
      </c>
      <c r="C27" s="9"/>
      <c r="D27" s="9"/>
      <c r="E27" s="6">
        <f t="shared" si="0"/>
        <v>0</v>
      </c>
      <c r="F27" s="7">
        <f t="shared" si="1"/>
        <v>0</v>
      </c>
      <c r="G27" s="8"/>
      <c r="H27" s="106">
        <f t="shared" si="3"/>
        <v>0</v>
      </c>
      <c r="I27" s="110" t="e">
        <f>#N/A</f>
        <v>#N/A</v>
      </c>
      <c r="J27" s="109">
        <f t="shared" si="2"/>
        <v>1</v>
      </c>
    </row>
    <row r="28" spans="2:10" ht="30" customHeight="1" x14ac:dyDescent="0.3">
      <c r="B28" s="5" t="s">
        <v>26</v>
      </c>
      <c r="C28" s="9"/>
      <c r="D28" s="9"/>
      <c r="E28" s="6">
        <f t="shared" si="0"/>
        <v>0</v>
      </c>
      <c r="F28" s="7">
        <f t="shared" si="1"/>
        <v>0</v>
      </c>
      <c r="G28" s="8"/>
      <c r="H28" s="106">
        <f t="shared" si="3"/>
        <v>0</v>
      </c>
      <c r="I28" s="110" t="e">
        <f>#N/A</f>
        <v>#N/A</v>
      </c>
      <c r="J28" s="109">
        <f t="shared" si="2"/>
        <v>1</v>
      </c>
    </row>
    <row r="29" spans="2:10" ht="30" customHeight="1" x14ac:dyDescent="0.3">
      <c r="B29" s="5" t="s">
        <v>26</v>
      </c>
      <c r="C29" s="9"/>
      <c r="D29" s="9"/>
      <c r="E29" s="6">
        <f t="shared" si="0"/>
        <v>0</v>
      </c>
      <c r="F29" s="7">
        <f t="shared" si="1"/>
        <v>0</v>
      </c>
      <c r="G29" s="8"/>
      <c r="H29" s="106">
        <f t="shared" si="3"/>
        <v>0</v>
      </c>
      <c r="I29" s="110" t="e">
        <f>#N/A</f>
        <v>#N/A</v>
      </c>
      <c r="J29" s="109">
        <f t="shared" si="2"/>
        <v>1</v>
      </c>
    </row>
    <row r="30" spans="2:10" ht="30" customHeight="1" x14ac:dyDescent="0.3">
      <c r="B30" s="5" t="s">
        <v>26</v>
      </c>
      <c r="C30" s="9"/>
      <c r="D30" s="9"/>
      <c r="E30" s="6">
        <f t="shared" si="0"/>
        <v>0</v>
      </c>
      <c r="F30" s="7">
        <f t="shared" si="1"/>
        <v>0</v>
      </c>
      <c r="G30" s="8"/>
      <c r="H30" s="106">
        <f t="shared" si="3"/>
        <v>0</v>
      </c>
      <c r="I30" s="110" t="e">
        <f>#N/A</f>
        <v>#N/A</v>
      </c>
      <c r="J30" s="109">
        <f t="shared" si="2"/>
        <v>1</v>
      </c>
    </row>
    <row r="31" spans="2:10" ht="30" customHeight="1" x14ac:dyDescent="0.3">
      <c r="B31" s="5" t="s">
        <v>26</v>
      </c>
      <c r="C31" s="9"/>
      <c r="D31" s="9"/>
      <c r="E31" s="6">
        <f t="shared" si="0"/>
        <v>0</v>
      </c>
      <c r="F31" s="7">
        <f t="shared" si="1"/>
        <v>0</v>
      </c>
      <c r="G31" s="8"/>
      <c r="H31" s="106">
        <f t="shared" si="3"/>
        <v>0</v>
      </c>
      <c r="I31" s="110" t="e">
        <f>#N/A</f>
        <v>#N/A</v>
      </c>
      <c r="J31" s="109">
        <f t="shared" si="2"/>
        <v>1</v>
      </c>
    </row>
    <row r="32" spans="2:10" ht="30" customHeight="1" x14ac:dyDescent="0.3">
      <c r="B32" s="5" t="s">
        <v>26</v>
      </c>
      <c r="C32" s="9"/>
      <c r="D32" s="9"/>
      <c r="E32" s="6">
        <f t="shared" si="0"/>
        <v>0</v>
      </c>
      <c r="F32" s="7">
        <f t="shared" si="1"/>
        <v>0</v>
      </c>
      <c r="G32" s="8"/>
      <c r="H32" s="106">
        <f t="shared" si="3"/>
        <v>0</v>
      </c>
      <c r="I32" s="110" t="e">
        <f>#N/A</f>
        <v>#N/A</v>
      </c>
      <c r="J32" s="109">
        <f t="shared" si="2"/>
        <v>1</v>
      </c>
    </row>
    <row r="33" spans="2:10" ht="30" customHeight="1" x14ac:dyDescent="0.3">
      <c r="B33" s="5" t="s">
        <v>26</v>
      </c>
      <c r="C33" s="9"/>
      <c r="D33" s="9"/>
      <c r="E33" s="6">
        <f t="shared" si="0"/>
        <v>0</v>
      </c>
      <c r="F33" s="7">
        <f t="shared" si="1"/>
        <v>0</v>
      </c>
      <c r="G33" s="8"/>
      <c r="H33" s="106">
        <f t="shared" si="3"/>
        <v>0</v>
      </c>
      <c r="I33" s="110" t="e">
        <f>#N/A</f>
        <v>#N/A</v>
      </c>
      <c r="J33" s="109">
        <f t="shared" si="2"/>
        <v>1</v>
      </c>
    </row>
    <row r="34" spans="2:10" ht="30" customHeight="1" x14ac:dyDescent="0.3">
      <c r="B34" s="5" t="s">
        <v>26</v>
      </c>
      <c r="C34" s="9"/>
      <c r="D34" s="9"/>
      <c r="E34" s="6">
        <f t="shared" si="0"/>
        <v>0</v>
      </c>
      <c r="F34" s="7">
        <f t="shared" si="1"/>
        <v>0</v>
      </c>
      <c r="G34" s="8"/>
      <c r="H34" s="106">
        <f t="shared" si="3"/>
        <v>0</v>
      </c>
      <c r="I34" s="110" t="e">
        <f>#N/A</f>
        <v>#N/A</v>
      </c>
      <c r="J34" s="109">
        <f t="shared" si="2"/>
        <v>1</v>
      </c>
    </row>
    <row r="35" spans="2:10" ht="30" customHeight="1" x14ac:dyDescent="0.3">
      <c r="B35" s="5" t="s">
        <v>26</v>
      </c>
      <c r="C35" s="9"/>
      <c r="D35" s="9"/>
      <c r="E35" s="6">
        <f t="shared" si="0"/>
        <v>0</v>
      </c>
      <c r="F35" s="7">
        <f t="shared" si="1"/>
        <v>0</v>
      </c>
      <c r="G35" s="8"/>
      <c r="H35" s="106">
        <f t="shared" si="3"/>
        <v>0</v>
      </c>
      <c r="I35" s="110" t="e">
        <f>#N/A</f>
        <v>#N/A</v>
      </c>
      <c r="J35" s="109">
        <f t="shared" si="2"/>
        <v>1</v>
      </c>
    </row>
    <row r="36" spans="2:10" ht="30" customHeight="1" x14ac:dyDescent="0.2">
      <c r="E36" s="26" t="s">
        <v>129</v>
      </c>
      <c r="F36" s="25">
        <f>SUM(F5:F35)</f>
        <v>0</v>
      </c>
    </row>
  </sheetData>
  <sheetProtection algorithmName="SHA-512" hashValue="ttmEenfNiCJAPvmK4D7eHmF6YHe8Ag0/4u7o5V+++in3pS62nX+f3kfBKy/EN/7Eek5sDj5bcl/GruzhMrJzpw==" saltValue="VZtU1DRP246e1paZeizKvw==" spinCount="100000" sheet="1" objects="1" scenarios="1"/>
  <mergeCells count="2">
    <mergeCell ref="B1:F1"/>
    <mergeCell ref="B2:I2"/>
  </mergeCells>
  <dataValidations xWindow="1481" yWindow="422" count="3">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I1">
      <formula1>0</formula1>
      <formula2>0</formula2>
    </dataValidation>
    <dataValidation operator="equal" allowBlank="1" showInputMessage="1" showErrorMessage="1" prompt="El título de la hoja de cálculo se encuentra en esta celda." sqref="B2">
      <formula1>0</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B1:G8"/>
  <sheetViews>
    <sheetView workbookViewId="0">
      <selection activeCell="G8" sqref="G8"/>
    </sheetView>
  </sheetViews>
  <sheetFormatPr baseColWidth="10" defaultColWidth="9.5703125" defaultRowHeight="30" customHeight="1" x14ac:dyDescent="0.2"/>
  <cols>
    <col min="1" max="1" width="2.85546875" style="31" customWidth="1"/>
    <col min="2" max="2" width="42.28515625" style="31" customWidth="1"/>
    <col min="3" max="3" width="15.28515625" style="31" customWidth="1"/>
    <col min="4" max="4" width="46.85546875" style="31" customWidth="1"/>
    <col min="5" max="5" width="25.140625" style="31" customWidth="1"/>
    <col min="6" max="6" width="31.140625" style="31" hidden="1" customWidth="1"/>
    <col min="7" max="7" width="11.5703125" style="31" customWidth="1"/>
    <col min="8" max="16384" width="9.5703125" style="31"/>
  </cols>
  <sheetData>
    <row r="1" spans="2:7" ht="30" customHeight="1" x14ac:dyDescent="0.2">
      <c r="F1" s="32">
        <f ca="1">YEAR(TODAY())</f>
        <v>2025</v>
      </c>
    </row>
    <row r="2" spans="2:7" ht="84" customHeight="1" x14ac:dyDescent="0.2">
      <c r="B2" s="200" t="s">
        <v>27</v>
      </c>
      <c r="C2" s="200"/>
      <c r="D2" s="200"/>
      <c r="E2" s="200"/>
      <c r="F2" s="200"/>
    </row>
    <row r="3" spans="2:7" ht="45" customHeight="1" x14ac:dyDescent="0.25">
      <c r="B3" s="64" t="s">
        <v>124</v>
      </c>
      <c r="C3" s="64" t="s">
        <v>28</v>
      </c>
      <c r="D3" s="65" t="s">
        <v>29</v>
      </c>
      <c r="E3" s="66" t="s">
        <v>30</v>
      </c>
      <c r="F3" s="67" t="s">
        <v>8</v>
      </c>
    </row>
    <row r="4" spans="2:7" ht="39.75" customHeight="1" x14ac:dyDescent="0.35">
      <c r="B4" s="112" t="s">
        <v>31</v>
      </c>
      <c r="C4" s="12"/>
      <c r="D4" s="112">
        <f>IF(B4="SIN TESIS DOCTORAL",0,IF(B4="TESIS DOCTORAL APTO-APROBADO",4,IF(B4="TESIS DOCTORAL SOBRESALIENTE",7,IF(B4="TESIS DOCTORAL CUM LAUDE",8,IF(B4="PREMIO EXTRAORDINARIO DE DOCTORADO",10)))))</f>
        <v>4</v>
      </c>
      <c r="E4" s="13"/>
      <c r="F4" s="68">
        <f>IF(B4="SIN TESIS DOCTORAL",0,IF(B4="TESIS DOCTORAL APTO-APROBADO",4,IF(B4="TESIS DOCTORAL SOBRESALIENTE",7,IF(B4="TESIS DOCTORAL CUM LAUDE",8,IF(B4="PREMIO EXTRAORDINARIO DE DOCTORADO",10)))))</f>
        <v>4</v>
      </c>
      <c r="G4" s="186">
        <f>D4*C4</f>
        <v>0</v>
      </c>
    </row>
    <row r="5" spans="2:7" ht="39.75" customHeight="1" x14ac:dyDescent="0.35">
      <c r="B5" s="112" t="s">
        <v>32</v>
      </c>
      <c r="C5" s="12">
        <v>0</v>
      </c>
      <c r="D5" s="112">
        <f>IF(B5="SIN TESIS DOCTORAL",0,IF(B5="TESIS DOCTORAL APTO-APROBADO",4,IF(B5="TESIS DOCTORAL SOBRESALIENTE",7,IF(B5="TESIS DOCTORAL CUM LAUDE",8,IF(B5="PREMIO EXTRAORDINARIO DE DOCTORADO",10)))))</f>
        <v>7</v>
      </c>
      <c r="E5" s="13"/>
      <c r="F5" s="68">
        <f>IF(B5="SIN TESIS DOCTORAL",0,IF(B5="TESIS DOCTORAL APTO-APROBADO",4,IF(B5="TESIS DOCTORAL SOBRESALIENTE",7,IF(B5="TESIS DOCTORAL CUM LAUDE",8,IF(B5="PREMIO EXTRAORDINARIO DE DOCTORADO",10)))))</f>
        <v>7</v>
      </c>
      <c r="G5" s="186">
        <f>D5*C5</f>
        <v>0</v>
      </c>
    </row>
    <row r="6" spans="2:7" ht="39.75" customHeight="1" x14ac:dyDescent="0.35">
      <c r="B6" s="112" t="s">
        <v>33</v>
      </c>
      <c r="C6" s="12">
        <v>0</v>
      </c>
      <c r="D6" s="112">
        <f>IF(B6="SIN TESIS DOCTORAL",0,IF(B6="TESIS DOCTORAL APTO-APROBADO",4,IF(B6="TESIS DOCTORAL SOBRESALIENTE",7,IF(B6="TESIS DOCTORAL CUM LAUDE",8,IF(B6="PREMIO EXTRAORDINARIO DE DOCTORADO",10)))))</f>
        <v>8</v>
      </c>
      <c r="E6" s="13"/>
      <c r="F6" s="68">
        <f>IF(B6="SIN TESIS DOCTORAL",0,IF(B6="TESIS DOCTORAL APTO-APROBADO",4,IF(B6="TESIS DOCTORAL SOBRESALIENTE",7,IF(B6="TESIS DOCTORAL CUM LAUDE",8,IF(B6="PREMIO EXTRAORDINARIO DE DOCTORADO",10)))))</f>
        <v>8</v>
      </c>
      <c r="G6" s="186">
        <f>D6*C6</f>
        <v>0</v>
      </c>
    </row>
    <row r="7" spans="2:7" ht="39.75" customHeight="1" x14ac:dyDescent="0.35">
      <c r="B7" s="112" t="s">
        <v>34</v>
      </c>
      <c r="C7" s="12">
        <v>0</v>
      </c>
      <c r="D7" s="112">
        <f>IF(B7="SIN TESIS DOCTORAL",0,IF(B7="TESIS DOCTORAL APTO-APROBADO",4,IF(B7="TESIS DOCTORAL SOBRESALIENTE",7,IF(B7="TESIS DOCTORAL CUM LAUDE",8,IF(B7="PREMIO EXTRAORDINARIO DE DOCTORADO",10)))))</f>
        <v>10</v>
      </c>
      <c r="E7" s="13"/>
      <c r="F7" s="68">
        <f>IF(B7="SIN TESIS DOCTORAL",0,IF(B7="TESIS DOCTORAL APTO-APROBADO",4,IF(B7="TESIS DOCTORAL SOBRESALIENTE",7,IF(B7="TESIS DOCTORAL CUM LAUDE",8,IF(B7="PREMIO EXTRAORDINARIO DE DOCTORADO",10)))))</f>
        <v>10</v>
      </c>
      <c r="G7" s="186">
        <f>D7*C7</f>
        <v>0</v>
      </c>
    </row>
    <row r="8" spans="2:7" ht="30" customHeight="1" x14ac:dyDescent="0.35">
      <c r="E8" s="20" t="s">
        <v>18</v>
      </c>
      <c r="F8" s="19" t="s">
        <v>35</v>
      </c>
      <c r="G8" s="113">
        <f>IF(SUM(G4:G7)&gt;10,10,SUM(G4:G7))</f>
        <v>0</v>
      </c>
    </row>
  </sheetData>
  <sheetProtection algorithmName="SHA-512" hashValue="MAyPaR5VWFf+O87le/4jqTpkeExo8J9uWvloLSRUWyXOUnKQ6+IiBEx5csl8vf/WT8YQb9tmepdq9Ib69H54qA==" saltValue="g7uJZ5KC2u3yHDccinZ0aQ==" spinCount="100000" sheet="1" objects="1" scenarios="1"/>
  <mergeCells count="1">
    <mergeCell ref="B2:F2"/>
  </mergeCells>
  <dataValidations xWindow="1481" yWindow="798" count="5">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F1">
      <formula1>0</formula1>
      <formula2>0</formula2>
    </dataValidation>
    <dataValidation operator="equal" allowBlank="1" showInputMessage="1" showErrorMessage="1" prompt="El título de la hoja de cálculo se encuentra en esta celda." sqref="B2:C2 F8">
      <formula1>0</formula1>
      <formula2>0</formula2>
    </dataValidation>
    <dataValidation type="list" operator="equal" allowBlank="1" showInputMessage="1" showErrorMessage="1" errorTitle="Elija opción de la lista" promptTitle="Ejija opción de la Lista" sqref="B8:C136">
      <formula1>"SIN TESIS DOCTORAL,TESIS DOCTORAL APTO-APROBADO,TESIS DOCTORAL SOBRESALIENTE,TESIS DOCTORAL CUM LAUDE,PREMIO EXTRAORDINARIO DE DOCTORADO"</formula1>
      <formula2>0</formula2>
    </dataValidation>
    <dataValidation operator="equal" allowBlank="1" showInputMessage="1" showErrorMessage="1" errorTitle="Elija opción de la lista" promptTitle="Ejija opción de la Lista" sqref="C3:C7">
      <formula1>0</formula1>
      <formula2>0</formula2>
    </dataValidation>
  </dataValidations>
  <printOptions horizontalCentered="1"/>
  <pageMargins left="0.70833333333333337" right="0.70833333333333337" top="0.74791666666666667" bottom="0.74861111111111112" header="0.51180555555555551" footer="0.31527777777777777"/>
  <pageSetup paperSize="9" firstPageNumber="0" fitToHeight="0" orientation="landscape" horizontalDpi="300" verticalDpi="300" r:id="rId1"/>
  <headerFooter alignWithMargins="0">
    <oddFooter>&amp;C&amp;"Century Gothic,Normal"&amp;11Page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K27"/>
  <sheetViews>
    <sheetView topLeftCell="C10" workbookViewId="0">
      <selection activeCell="C8" sqref="C8"/>
    </sheetView>
  </sheetViews>
  <sheetFormatPr baseColWidth="10" defaultColWidth="9.5703125" defaultRowHeight="30" customHeight="1" x14ac:dyDescent="0.2"/>
  <cols>
    <col min="1" max="1" width="12.42578125" style="31" customWidth="1"/>
    <col min="2" max="2" width="61.140625" style="31" customWidth="1"/>
    <col min="3" max="3" width="17.85546875" style="31" customWidth="1"/>
    <col min="4" max="4" width="17" style="31" customWidth="1"/>
    <col min="5" max="5" width="22.42578125" style="69" customWidth="1"/>
    <col min="6" max="6" width="22" style="31" customWidth="1"/>
    <col min="7" max="7" width="20.42578125" style="31" customWidth="1"/>
    <col min="8" max="8" width="19.5703125" style="31" customWidth="1"/>
    <col min="9" max="9" width="19.140625" style="31" customWidth="1"/>
    <col min="10" max="10" width="27" style="70" customWidth="1"/>
    <col min="11" max="11" width="13" style="70" customWidth="1"/>
    <col min="12" max="16384" width="9.5703125" style="31"/>
  </cols>
  <sheetData>
    <row r="1" spans="1:11" ht="30" customHeight="1" x14ac:dyDescent="0.2">
      <c r="H1" s="32">
        <f ca="1">YEAR(TODAY())</f>
        <v>2025</v>
      </c>
    </row>
    <row r="2" spans="1:11" ht="63.75" customHeight="1" x14ac:dyDescent="0.2">
      <c r="B2" s="205" t="s">
        <v>139</v>
      </c>
      <c r="C2" s="205"/>
      <c r="D2" s="205"/>
      <c r="E2" s="205"/>
      <c r="F2" s="205"/>
      <c r="G2" s="205"/>
      <c r="H2" s="205"/>
      <c r="I2" s="205"/>
      <c r="J2" s="71"/>
      <c r="K2" s="72"/>
    </row>
    <row r="3" spans="1:11" ht="30.75" customHeight="1" x14ac:dyDescent="0.3">
      <c r="B3" s="5"/>
      <c r="C3" s="44" t="s">
        <v>116</v>
      </c>
      <c r="D3" s="44" t="s">
        <v>14</v>
      </c>
      <c r="E3" s="45" t="s">
        <v>16</v>
      </c>
      <c r="F3" s="44" t="s">
        <v>29</v>
      </c>
      <c r="G3" s="44" t="s">
        <v>17</v>
      </c>
      <c r="H3" s="73" t="s">
        <v>18</v>
      </c>
    </row>
    <row r="4" spans="1:11" ht="39.75" customHeight="1" thickBot="1" x14ac:dyDescent="0.3">
      <c r="A4" s="54" t="s">
        <v>21</v>
      </c>
      <c r="B4" s="133" t="s">
        <v>117</v>
      </c>
      <c r="C4" s="74">
        <v>38666</v>
      </c>
      <c r="D4" s="74">
        <v>42088</v>
      </c>
      <c r="E4" s="75">
        <f>TRUNC((D4-C4)/30)</f>
        <v>114</v>
      </c>
      <c r="F4" s="76">
        <f>IF(B4="Profesor Asociado *TP3, ó Profesor Asociado en Ciencias de la Salud.",0.085,IF(B4="Profesor Asociado *TP4",0.1,IF(B4="Profesor Asociado *TP6",0.125,IF(B4="INVALIDO",0))))</f>
        <v>8.5000000000000006E-2</v>
      </c>
      <c r="G4" s="77">
        <v>10</v>
      </c>
      <c r="H4" s="78">
        <f t="shared" ref="H4:H20" si="0">E4*F4</f>
        <v>9.6900000000000013</v>
      </c>
      <c r="I4" s="79" t="s">
        <v>37</v>
      </c>
    </row>
    <row r="5" spans="1:11" ht="30" customHeight="1" x14ac:dyDescent="0.35">
      <c r="B5" s="134" t="s">
        <v>117</v>
      </c>
      <c r="C5" s="80"/>
      <c r="D5" s="80"/>
      <c r="E5" s="114">
        <f t="shared" ref="E5:E20" si="1">TRUNC((D5-C5+1)/30)</f>
        <v>0</v>
      </c>
      <c r="F5" s="115">
        <f t="shared" ref="F5:F20" si="2">IF(B5="Profesor Asociado *TP3, ó Profesor Asociado en Ciencias de la Salud.",0.085,IF(B5="Profesor Asociado *TP4",0.1,IF(B5="Profesor Asociado *TP6",0.125,IF(B5="INVALIDO",0))))</f>
        <v>8.5000000000000006E-2</v>
      </c>
      <c r="G5" s="21"/>
      <c r="H5" s="122">
        <f t="shared" si="0"/>
        <v>0</v>
      </c>
      <c r="I5" s="123"/>
      <c r="J5" s="124"/>
    </row>
    <row r="6" spans="1:11" ht="30" customHeight="1" x14ac:dyDescent="0.25">
      <c r="B6" s="135" t="s">
        <v>117</v>
      </c>
      <c r="C6" s="81"/>
      <c r="D6" s="81"/>
      <c r="E6" s="116">
        <f t="shared" si="1"/>
        <v>0</v>
      </c>
      <c r="F6" s="117">
        <f t="shared" si="2"/>
        <v>8.5000000000000006E-2</v>
      </c>
      <c r="G6" s="14"/>
      <c r="H6" s="125">
        <f t="shared" si="0"/>
        <v>0</v>
      </c>
      <c r="I6" s="126"/>
      <c r="J6" s="124"/>
    </row>
    <row r="7" spans="1:11" ht="30" customHeight="1" x14ac:dyDescent="0.25">
      <c r="B7" s="135" t="s">
        <v>117</v>
      </c>
      <c r="C7" s="81"/>
      <c r="D7" s="81"/>
      <c r="E7" s="116">
        <f t="shared" si="1"/>
        <v>0</v>
      </c>
      <c r="F7" s="117">
        <f t="shared" si="2"/>
        <v>8.5000000000000006E-2</v>
      </c>
      <c r="G7" s="14"/>
      <c r="H7" s="125">
        <f t="shared" si="0"/>
        <v>0</v>
      </c>
      <c r="I7" s="126"/>
      <c r="J7" s="124"/>
    </row>
    <row r="8" spans="1:11" ht="30" customHeight="1" x14ac:dyDescent="0.25">
      <c r="B8" s="135" t="s">
        <v>117</v>
      </c>
      <c r="C8" s="81"/>
      <c r="D8" s="81"/>
      <c r="E8" s="116">
        <f t="shared" si="1"/>
        <v>0</v>
      </c>
      <c r="F8" s="117">
        <f t="shared" si="2"/>
        <v>8.5000000000000006E-2</v>
      </c>
      <c r="G8" s="14"/>
      <c r="H8" s="125">
        <f t="shared" si="0"/>
        <v>0</v>
      </c>
      <c r="I8" s="126"/>
      <c r="J8" s="124"/>
    </row>
    <row r="9" spans="1:11" ht="30" customHeight="1" thickBot="1" x14ac:dyDescent="0.3">
      <c r="B9" s="135" t="s">
        <v>117</v>
      </c>
      <c r="C9" s="81"/>
      <c r="D9" s="81"/>
      <c r="E9" s="116">
        <f t="shared" si="1"/>
        <v>0</v>
      </c>
      <c r="F9" s="117">
        <f t="shared" si="2"/>
        <v>8.5000000000000006E-2</v>
      </c>
      <c r="G9" s="14"/>
      <c r="H9" s="125">
        <f t="shared" si="0"/>
        <v>0</v>
      </c>
      <c r="I9" s="126"/>
      <c r="J9" s="124"/>
    </row>
    <row r="10" spans="1:11" ht="43.5" customHeight="1" thickBot="1" x14ac:dyDescent="0.3">
      <c r="B10" s="136"/>
      <c r="C10" s="82"/>
      <c r="D10" s="82" t="s">
        <v>128</v>
      </c>
      <c r="E10" s="118">
        <f>SUM(E5:E9)</f>
        <v>0</v>
      </c>
      <c r="F10" s="119"/>
      <c r="G10" s="22"/>
      <c r="H10" s="127"/>
      <c r="I10" s="128">
        <f>SUM(H5:H10)</f>
        <v>0</v>
      </c>
      <c r="J10" s="129" t="s">
        <v>125</v>
      </c>
    </row>
    <row r="11" spans="1:11" ht="30" customHeight="1" x14ac:dyDescent="0.25">
      <c r="B11" s="137" t="s">
        <v>38</v>
      </c>
      <c r="C11" s="83"/>
      <c r="D11" s="83"/>
      <c r="E11" s="114">
        <f>TRUNC((D11-C11)/30)</f>
        <v>0</v>
      </c>
      <c r="F11" s="115">
        <f t="shared" si="2"/>
        <v>0.1</v>
      </c>
      <c r="G11" s="84"/>
      <c r="H11" s="130">
        <f>E11*F11</f>
        <v>0</v>
      </c>
      <c r="I11" s="126"/>
      <c r="J11" s="124"/>
    </row>
    <row r="12" spans="1:11" ht="30" customHeight="1" x14ac:dyDescent="0.25">
      <c r="B12" s="138" t="s">
        <v>38</v>
      </c>
      <c r="C12" s="85"/>
      <c r="D12" s="85"/>
      <c r="E12" s="116">
        <f>TRUNC((D12-C12)/30)</f>
        <v>0</v>
      </c>
      <c r="F12" s="117">
        <f t="shared" si="2"/>
        <v>0.1</v>
      </c>
      <c r="G12" s="85"/>
      <c r="H12" s="131">
        <f>E12*F12</f>
        <v>0</v>
      </c>
      <c r="I12" s="126"/>
      <c r="J12" s="124"/>
    </row>
    <row r="13" spans="1:11" ht="30" customHeight="1" x14ac:dyDescent="0.25">
      <c r="B13" s="138" t="s">
        <v>38</v>
      </c>
      <c r="C13" s="85"/>
      <c r="D13" s="85"/>
      <c r="E13" s="116">
        <f t="shared" si="1"/>
        <v>0</v>
      </c>
      <c r="F13" s="117">
        <f t="shared" si="2"/>
        <v>0.1</v>
      </c>
      <c r="G13" s="14"/>
      <c r="H13" s="125">
        <f t="shared" si="0"/>
        <v>0</v>
      </c>
      <c r="I13" s="126"/>
      <c r="J13" s="124"/>
    </row>
    <row r="14" spans="1:11" ht="30" customHeight="1" thickBot="1" x14ac:dyDescent="0.3">
      <c r="B14" s="138" t="s">
        <v>38</v>
      </c>
      <c r="C14" s="85"/>
      <c r="D14" s="85"/>
      <c r="E14" s="116">
        <f t="shared" si="1"/>
        <v>0</v>
      </c>
      <c r="F14" s="117">
        <f t="shared" si="2"/>
        <v>0.1</v>
      </c>
      <c r="G14" s="14"/>
      <c r="H14" s="125">
        <f t="shared" si="0"/>
        <v>0</v>
      </c>
      <c r="I14" s="126"/>
      <c r="J14" s="124"/>
    </row>
    <row r="15" spans="1:11" ht="30" customHeight="1" thickBot="1" x14ac:dyDescent="0.3">
      <c r="B15" s="139"/>
      <c r="C15" s="86"/>
      <c r="D15" s="86" t="s">
        <v>128</v>
      </c>
      <c r="E15" s="118">
        <f>SUM(E11:E14)</f>
        <v>0</v>
      </c>
      <c r="F15" s="119"/>
      <c r="G15" s="22"/>
      <c r="H15" s="127"/>
      <c r="I15" s="128">
        <f>SUM(H11:H15)</f>
        <v>0</v>
      </c>
      <c r="J15" s="129" t="s">
        <v>126</v>
      </c>
    </row>
    <row r="16" spans="1:11" ht="30" customHeight="1" x14ac:dyDescent="0.25">
      <c r="B16" s="140" t="s">
        <v>39</v>
      </c>
      <c r="C16" s="87"/>
      <c r="D16" s="87"/>
      <c r="E16" s="120">
        <f t="shared" si="1"/>
        <v>0</v>
      </c>
      <c r="F16" s="121">
        <f t="shared" si="2"/>
        <v>0.125</v>
      </c>
      <c r="G16" s="23"/>
      <c r="H16" s="132">
        <f>E16*F16</f>
        <v>0</v>
      </c>
      <c r="I16" s="126"/>
      <c r="J16" s="124"/>
    </row>
    <row r="17" spans="2:10" ht="30" customHeight="1" x14ac:dyDescent="0.25">
      <c r="B17" s="141" t="s">
        <v>39</v>
      </c>
      <c r="C17" s="85"/>
      <c r="D17" s="85"/>
      <c r="E17" s="116">
        <f t="shared" si="1"/>
        <v>0</v>
      </c>
      <c r="F17" s="117">
        <f t="shared" si="2"/>
        <v>0.125</v>
      </c>
      <c r="G17" s="14"/>
      <c r="H17" s="125">
        <f t="shared" si="0"/>
        <v>0</v>
      </c>
      <c r="I17" s="126"/>
      <c r="J17" s="124"/>
    </row>
    <row r="18" spans="2:10" ht="30" customHeight="1" x14ac:dyDescent="0.25">
      <c r="B18" s="141" t="s">
        <v>39</v>
      </c>
      <c r="C18" s="85"/>
      <c r="D18" s="85"/>
      <c r="E18" s="116">
        <f t="shared" si="1"/>
        <v>0</v>
      </c>
      <c r="F18" s="117">
        <f t="shared" si="2"/>
        <v>0.125</v>
      </c>
      <c r="G18" s="14"/>
      <c r="H18" s="125">
        <f t="shared" si="0"/>
        <v>0</v>
      </c>
      <c r="I18" s="126"/>
      <c r="J18" s="124"/>
    </row>
    <row r="19" spans="2:10" ht="30" customHeight="1" x14ac:dyDescent="0.25">
      <c r="B19" s="141" t="s">
        <v>39</v>
      </c>
      <c r="C19" s="85"/>
      <c r="D19" s="85"/>
      <c r="E19" s="116">
        <f t="shared" si="1"/>
        <v>0</v>
      </c>
      <c r="F19" s="117">
        <f t="shared" si="2"/>
        <v>0.125</v>
      </c>
      <c r="G19" s="14"/>
      <c r="H19" s="125">
        <f t="shared" si="0"/>
        <v>0</v>
      </c>
      <c r="I19" s="126"/>
      <c r="J19" s="124"/>
    </row>
    <row r="20" spans="2:10" ht="30" customHeight="1" thickBot="1" x14ac:dyDescent="0.3">
      <c r="B20" s="141" t="s">
        <v>39</v>
      </c>
      <c r="C20" s="85"/>
      <c r="D20" s="85"/>
      <c r="E20" s="116">
        <f t="shared" si="1"/>
        <v>0</v>
      </c>
      <c r="F20" s="117">
        <f t="shared" si="2"/>
        <v>0.125</v>
      </c>
      <c r="G20" s="14"/>
      <c r="H20" s="125">
        <f t="shared" si="0"/>
        <v>0</v>
      </c>
      <c r="I20" s="126"/>
      <c r="J20" s="124"/>
    </row>
    <row r="21" spans="2:10" ht="30" customHeight="1" thickBot="1" x14ac:dyDescent="0.3">
      <c r="B21" s="142"/>
      <c r="C21" s="88"/>
      <c r="D21" s="88" t="s">
        <v>128</v>
      </c>
      <c r="E21" s="118">
        <f>SUM(E16:E20)</f>
        <v>0</v>
      </c>
      <c r="F21" s="119"/>
      <c r="G21" s="22"/>
      <c r="H21" s="127"/>
      <c r="I21" s="128">
        <f>SUM(H16:H21)</f>
        <v>0</v>
      </c>
      <c r="J21" s="129" t="s">
        <v>127</v>
      </c>
    </row>
    <row r="22" spans="2:10" ht="30" customHeight="1" x14ac:dyDescent="0.2">
      <c r="I22" s="70"/>
    </row>
    <row r="27" spans="2:10" ht="30" customHeight="1" x14ac:dyDescent="0.2">
      <c r="F27" s="31" t="str">
        <f>CONCATENATE(DOCENCIA3.1!G5,"   ",DOCENCIA3.1!G6,"   ",DOCENCIA3.1!G7,"   ")</f>
        <v xml:space="preserve">         </v>
      </c>
    </row>
  </sheetData>
  <sheetProtection algorithmName="SHA-512" hashValue="X2UcJI04XYg3JZ0buakCzOYMzsc+c4yISeOna7HL5TLC7YNOQeIRvYO4knyxIyJZ6NXBNBpyOCQrmlIplNKd3A==" saltValue="laIB20Vndnp/QVC8BXFBBg==" spinCount="100000" sheet="1" objects="1"/>
  <mergeCells count="1">
    <mergeCell ref="B2:I2"/>
  </mergeCells>
  <dataValidations count="4">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H1">
      <formula1>0</formula1>
      <formula2>0</formula2>
    </dataValidation>
    <dataValidation operator="equal" allowBlank="1" showInputMessage="1" showErrorMessage="1" prompt="El título de la hoja de cálculo se encuentra en esta celda." sqref="B2">
      <formula1>0</formula1>
      <formula2>0</formula2>
    </dataValidation>
    <dataValidation operator="equal" allowBlank="1" showInputMessage="1" showErrorMessage="1" errorTitle="Elija opción de la lista" error="Seleccione una entrada de la lista. Seleccione CANCELAR y después pulse ALT+FLECHA ABAJO para abrir la lista desplegable. Pulse ENTRAR para realizar la selección." promptTitle="Ejija opción de la Lista" sqref="B3">
      <formula1>0</formula1>
      <formula2>0</formula2>
    </dataValidation>
  </dataValidations>
  <printOptions horizontalCentered="1"/>
  <pageMargins left="0.70833333333333337" right="0.70833333333333337" top="0.74791666666666667" bottom="0.74861111111111112" header="0.51180555555555551" footer="0.31527777777777777"/>
  <pageSetup paperSize="9" scale="59" firstPageNumber="0" fitToHeight="0" orientation="landscape" horizontalDpi="300" verticalDpi="300" r:id="rId1"/>
  <headerFooter alignWithMargins="0">
    <oddFooter>&amp;C&amp;"Century Gothic,Normal"&amp;11Page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J13"/>
  <sheetViews>
    <sheetView workbookViewId="0">
      <selection activeCell="D8" sqref="D8"/>
    </sheetView>
  </sheetViews>
  <sheetFormatPr baseColWidth="10" defaultColWidth="9.5703125" defaultRowHeight="30" customHeight="1" x14ac:dyDescent="0.3"/>
  <cols>
    <col min="1" max="1" width="12.42578125" style="31" customWidth="1"/>
    <col min="2" max="2" width="56.7109375" style="31" customWidth="1"/>
    <col min="3" max="3" width="20" style="31" customWidth="1"/>
    <col min="4" max="4" width="22.42578125" style="31" customWidth="1"/>
    <col min="5" max="5" width="22" style="31" customWidth="1"/>
    <col min="6" max="6" width="16.5703125" style="31" customWidth="1"/>
    <col min="7" max="7" width="23" style="31" customWidth="1"/>
    <col min="8" max="8" width="19.140625" style="47" customWidth="1"/>
    <col min="9" max="9" width="15.5703125" style="47" customWidth="1"/>
    <col min="10" max="10" width="13" style="47" customWidth="1"/>
    <col min="11" max="16384" width="9.5703125" style="31"/>
  </cols>
  <sheetData>
    <row r="1" spans="1:10" ht="30" customHeight="1" x14ac:dyDescent="0.3">
      <c r="G1" s="32">
        <f ca="1">YEAR(TODAY())</f>
        <v>2025</v>
      </c>
    </row>
    <row r="2" spans="1:10" ht="84" customHeight="1" x14ac:dyDescent="0.3">
      <c r="B2" s="206" t="s">
        <v>138</v>
      </c>
      <c r="C2" s="206"/>
      <c r="D2" s="206"/>
      <c r="E2" s="206"/>
      <c r="F2" s="206"/>
      <c r="G2" s="206"/>
      <c r="H2" s="89"/>
      <c r="I2" s="90"/>
      <c r="J2" s="62"/>
    </row>
    <row r="3" spans="1:10" ht="78.75" customHeight="1" x14ac:dyDescent="0.3">
      <c r="B3" s="5" t="s">
        <v>36</v>
      </c>
      <c r="C3" s="44" t="s">
        <v>40</v>
      </c>
      <c r="D3" s="45" t="s">
        <v>41</v>
      </c>
      <c r="E3" s="44" t="s">
        <v>42</v>
      </c>
      <c r="F3" s="44" t="s">
        <v>18</v>
      </c>
      <c r="H3" s="62" t="s">
        <v>19</v>
      </c>
      <c r="I3" s="62" t="s">
        <v>43</v>
      </c>
      <c r="J3" s="62" t="s">
        <v>44</v>
      </c>
    </row>
    <row r="4" spans="1:10" ht="39.75" customHeight="1" x14ac:dyDescent="0.3">
      <c r="A4" s="54" t="s">
        <v>21</v>
      </c>
      <c r="B4" s="91" t="s">
        <v>45</v>
      </c>
      <c r="C4" s="92">
        <f>IF(B4="Dirección de Tesis Doctoral",1,IF(B4="Dirección de TFG-TFM",0.3,IF(B4="Participación en ECOE-10 horas",0.1,IF(B4="Evaluación positiva o positiva destacada",0.5,IF(B4="Colaborador Extraordinario",0.5,IF(B4="Tutor MIR acreditado",0.5,IF(B4="Acreditación ANECA/ACPUA a Profesor Contratado Doctor",3,IF(B4="INVALIDO",0))))))))</f>
        <v>1</v>
      </c>
      <c r="D4" s="51">
        <v>2</v>
      </c>
      <c r="E4" s="93">
        <v>9</v>
      </c>
      <c r="F4" s="94">
        <f t="shared" ref="F4:F11" si="0">(C4*D4)</f>
        <v>2</v>
      </c>
      <c r="H4" s="62"/>
      <c r="I4" s="62"/>
      <c r="J4" s="62"/>
    </row>
    <row r="5" spans="1:10" ht="30" customHeight="1" x14ac:dyDescent="0.3">
      <c r="B5" s="143" t="s">
        <v>119</v>
      </c>
      <c r="C5" s="143">
        <v>1</v>
      </c>
      <c r="D5" s="15"/>
      <c r="E5" s="16"/>
      <c r="F5" s="145">
        <f t="shared" si="0"/>
        <v>0</v>
      </c>
      <c r="G5" s="28"/>
      <c r="H5" s="62"/>
      <c r="I5" s="62"/>
      <c r="J5" s="62"/>
    </row>
    <row r="6" spans="1:10" ht="30" customHeight="1" x14ac:dyDescent="0.3">
      <c r="B6" s="143" t="s">
        <v>118</v>
      </c>
      <c r="C6" s="143">
        <v>0.3</v>
      </c>
      <c r="D6" s="17"/>
      <c r="E6" s="18"/>
      <c r="F6" s="145">
        <f t="shared" si="0"/>
        <v>0</v>
      </c>
      <c r="G6" s="146"/>
      <c r="H6" s="62"/>
      <c r="I6" s="62"/>
      <c r="J6" s="31"/>
    </row>
    <row r="7" spans="1:10" ht="30" customHeight="1" x14ac:dyDescent="0.3">
      <c r="B7" s="143" t="s">
        <v>120</v>
      </c>
      <c r="C7" s="143">
        <v>0.1</v>
      </c>
      <c r="D7" s="17"/>
      <c r="E7" s="18"/>
      <c r="F7" s="145">
        <f t="shared" si="0"/>
        <v>0</v>
      </c>
      <c r="G7" s="146"/>
      <c r="H7" s="62"/>
      <c r="I7" s="62"/>
      <c r="J7" s="31"/>
    </row>
    <row r="8" spans="1:10" ht="30" customHeight="1" x14ac:dyDescent="0.3">
      <c r="B8" s="144" t="s">
        <v>121</v>
      </c>
      <c r="C8" s="143">
        <v>0.5</v>
      </c>
      <c r="D8" s="17"/>
      <c r="E8" s="18"/>
      <c r="F8" s="145">
        <f t="shared" si="0"/>
        <v>0</v>
      </c>
      <c r="G8" s="146"/>
      <c r="H8" s="62"/>
      <c r="I8" s="62"/>
      <c r="J8" s="31"/>
    </row>
    <row r="9" spans="1:10" ht="30" customHeight="1" x14ac:dyDescent="0.3">
      <c r="B9" s="144" t="s">
        <v>122</v>
      </c>
      <c r="C9" s="143">
        <v>0.5</v>
      </c>
      <c r="D9" s="17"/>
      <c r="E9" s="18"/>
      <c r="F9" s="145">
        <f t="shared" si="0"/>
        <v>0</v>
      </c>
      <c r="G9" s="146"/>
      <c r="H9" s="62"/>
      <c r="I9" s="62"/>
      <c r="J9" s="31"/>
    </row>
    <row r="10" spans="1:10" ht="30" customHeight="1" x14ac:dyDescent="0.3">
      <c r="B10" s="144" t="s">
        <v>123</v>
      </c>
      <c r="C10" s="143">
        <v>0.5</v>
      </c>
      <c r="D10" s="17"/>
      <c r="E10" s="18"/>
      <c r="F10" s="145">
        <f t="shared" si="0"/>
        <v>0</v>
      </c>
      <c r="G10" s="146"/>
      <c r="H10" s="62"/>
      <c r="I10" s="62"/>
      <c r="J10" s="31"/>
    </row>
    <row r="11" spans="1:10" ht="30" customHeight="1" x14ac:dyDescent="0.3">
      <c r="B11" s="144" t="s">
        <v>46</v>
      </c>
      <c r="C11" s="143">
        <v>3</v>
      </c>
      <c r="D11" s="17"/>
      <c r="E11" s="18"/>
      <c r="F11" s="145">
        <f t="shared" si="0"/>
        <v>0</v>
      </c>
      <c r="G11" s="146"/>
      <c r="H11" s="62"/>
      <c r="I11" s="62"/>
      <c r="J11" s="31"/>
    </row>
    <row r="12" spans="1:10" ht="30" customHeight="1" thickBot="1" x14ac:dyDescent="0.35">
      <c r="F12" s="28"/>
      <c r="G12" s="24" t="s">
        <v>9</v>
      </c>
      <c r="J12" s="31"/>
    </row>
    <row r="13" spans="1:10" ht="30" customHeight="1" thickBot="1" x14ac:dyDescent="0.35">
      <c r="F13" s="28"/>
      <c r="G13" s="24">
        <f>SUM(F5:F11)</f>
        <v>0</v>
      </c>
    </row>
  </sheetData>
  <mergeCells count="1">
    <mergeCell ref="B2:G2"/>
  </mergeCells>
  <dataValidations xWindow="628" yWindow="765" count="6">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G1">
      <formula1>0</formula1>
      <formula2>0</formula2>
    </dataValidation>
    <dataValidation operator="equal" allowBlank="1" showInputMessage="1" showErrorMessage="1" prompt="El título de la hoja de cálculo se encuentra en esta celda." sqref="B2">
      <formula1>0</formula1>
      <formula2>0</formula2>
    </dataValidation>
    <dataValidation operator="equal" allowBlank="1" showInputMessage="1" showErrorMessage="1" errorTitle="Elija opción de la lista" error="Seleccione una entrada de la lista. Seleccione CANCELAR y después pulse ALT+FLECHA ABAJO para abrir la lista desplegable. Pulse ENTRAR para realizar la selección." promptTitle="Ejija opción de la Lista" sqref="B3">
      <formula1>0</formula1>
      <formula2>0</formula2>
    </dataValidation>
    <dataValidation operator="equal" allowBlank="1" showInputMessage="1" showErrorMessage="1" errorTitle="Elija opción de la lista" error="Seleccione una entrada de la lista. Seleccione CANCELAR y después pulse ALT+FLECHA ABAJO para abrir la lista desplegable. Pulse ENTRAR para realizar la selección." promptTitle="Ejija opción de la Lista" prompt="Seleccione una entrada de la lista. Pulse ENTRAR para realizar la selección." sqref="B4">
      <formula1>0</formula1>
      <formula2>0</formula2>
    </dataValidation>
    <dataValidation operator="equal" allowBlank="1" errorTitle="Elija opción de la lista" promptTitle="Ejija opción de la Lista" sqref="B5:B11"/>
  </dataValidations>
  <printOptions horizontalCentered="1"/>
  <pageMargins left="0.70833333333333337" right="0.70833333333333337" top="0.74791666666666667" bottom="0.74861111111111112" header="0.51180555555555551" footer="0.31527777777777777"/>
  <pageSetup paperSize="9" firstPageNumber="0" fitToHeight="0" orientation="landscape" horizontalDpi="300" verticalDpi="300" r:id="rId1"/>
  <headerFooter alignWithMargins="0">
    <oddFooter>&amp;C&amp;"Century Gothic,Normal"&amp;11Page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B1:J40"/>
  <sheetViews>
    <sheetView topLeftCell="A2" workbookViewId="0">
      <selection activeCell="D3" sqref="D3"/>
    </sheetView>
  </sheetViews>
  <sheetFormatPr baseColWidth="10" defaultColWidth="9.5703125" defaultRowHeight="30" customHeight="1" x14ac:dyDescent="0.2"/>
  <cols>
    <col min="1" max="1" width="2.85546875" style="31" customWidth="1"/>
    <col min="2" max="2" width="13.140625" style="31" customWidth="1"/>
    <col min="3" max="3" width="62" style="31" customWidth="1"/>
    <col min="4" max="4" width="19.140625" style="31" customWidth="1"/>
    <col min="5" max="5" width="17.28515625" style="31" customWidth="1"/>
    <col min="6" max="6" width="37" style="31" customWidth="1"/>
    <col min="7" max="7" width="21.7109375" style="31" customWidth="1"/>
    <col min="8" max="8" width="18.5703125" style="31" customWidth="1"/>
    <col min="9" max="9" width="15.7109375" style="31" customWidth="1"/>
    <col min="10" max="10" width="26.5703125" style="31" customWidth="1"/>
    <col min="11" max="16384" width="9.5703125" style="31"/>
  </cols>
  <sheetData>
    <row r="1" spans="2:10" ht="30" customHeight="1" x14ac:dyDescent="0.2">
      <c r="G1" s="32">
        <f ca="1">YEAR(TODAY())</f>
        <v>2025</v>
      </c>
    </row>
    <row r="2" spans="2:10" ht="90.75" customHeight="1" x14ac:dyDescent="0.2">
      <c r="B2" s="207" t="s">
        <v>47</v>
      </c>
      <c r="C2" s="207"/>
      <c r="D2" s="207"/>
      <c r="E2" s="207"/>
      <c r="F2" s="207"/>
      <c r="G2" s="207"/>
      <c r="H2" s="207"/>
      <c r="I2" s="207"/>
      <c r="J2" s="207"/>
    </row>
    <row r="3" spans="2:10" s="99" customFormat="1" ht="63.75" customHeight="1" x14ac:dyDescent="0.2">
      <c r="B3" s="95"/>
      <c r="C3" s="96"/>
      <c r="D3" s="97"/>
      <c r="E3" s="199" t="s">
        <v>167</v>
      </c>
      <c r="F3" s="97" t="s">
        <v>49</v>
      </c>
      <c r="G3" s="97" t="s">
        <v>50</v>
      </c>
      <c r="H3" s="95"/>
      <c r="I3" s="95"/>
      <c r="J3" s="98"/>
    </row>
    <row r="4" spans="2:10" s="100" customFormat="1" ht="26.1" customHeight="1" x14ac:dyDescent="0.2">
      <c r="C4" s="143" t="s">
        <v>51</v>
      </c>
      <c r="D4" s="143">
        <v>0.5</v>
      </c>
      <c r="E4" s="101"/>
      <c r="F4" s="143">
        <f t="shared" ref="F4:F9" si="0">E4*D4</f>
        <v>0</v>
      </c>
      <c r="G4" s="101"/>
    </row>
    <row r="5" spans="2:10" s="100" customFormat="1" ht="26.1" customHeight="1" x14ac:dyDescent="0.2">
      <c r="C5" s="143" t="s">
        <v>52</v>
      </c>
      <c r="D5" s="143">
        <v>0.25</v>
      </c>
      <c r="E5" s="101"/>
      <c r="F5" s="143">
        <f t="shared" si="0"/>
        <v>0</v>
      </c>
      <c r="G5" s="101"/>
    </row>
    <row r="6" spans="2:10" s="100" customFormat="1" ht="26.1" customHeight="1" x14ac:dyDescent="0.2">
      <c r="C6" s="143" t="s">
        <v>53</v>
      </c>
      <c r="D6" s="143">
        <v>1</v>
      </c>
      <c r="E6" s="101"/>
      <c r="F6" s="143">
        <f t="shared" si="0"/>
        <v>0</v>
      </c>
      <c r="G6" s="101"/>
    </row>
    <row r="7" spans="2:10" s="100" customFormat="1" ht="26.1" customHeight="1" x14ac:dyDescent="0.2">
      <c r="C7" s="143" t="s">
        <v>54</v>
      </c>
      <c r="D7" s="143">
        <v>0.75</v>
      </c>
      <c r="E7" s="101"/>
      <c r="F7" s="143">
        <f t="shared" si="0"/>
        <v>0</v>
      </c>
      <c r="G7" s="101"/>
    </row>
    <row r="8" spans="2:10" s="100" customFormat="1" ht="29.85" customHeight="1" x14ac:dyDescent="0.2">
      <c r="C8" s="143" t="s">
        <v>55</v>
      </c>
      <c r="D8" s="143">
        <v>2</v>
      </c>
      <c r="E8" s="101"/>
      <c r="F8" s="143">
        <f t="shared" si="0"/>
        <v>0</v>
      </c>
      <c r="G8" s="101"/>
    </row>
    <row r="9" spans="2:10" s="100" customFormat="1" ht="26.85" customHeight="1" x14ac:dyDescent="0.2">
      <c r="C9" s="143" t="s">
        <v>56</v>
      </c>
      <c r="D9" s="143">
        <v>1.5</v>
      </c>
      <c r="E9" s="101"/>
      <c r="F9" s="143">
        <f t="shared" si="0"/>
        <v>0</v>
      </c>
      <c r="G9" s="101"/>
    </row>
    <row r="10" spans="2:10" s="100" customFormat="1" ht="36" customHeight="1" x14ac:dyDescent="0.3">
      <c r="E10" s="147" t="s">
        <v>18</v>
      </c>
      <c r="F10" s="147">
        <f>IF(SUM(F4:F9)&gt;30,30,SUM(F4:F9))</f>
        <v>0</v>
      </c>
    </row>
    <row r="11" spans="2:10" s="100" customFormat="1" ht="99.95" customHeight="1" x14ac:dyDescent="0.2">
      <c r="C11" s="100" t="s">
        <v>166</v>
      </c>
    </row>
    <row r="12" spans="2:10" s="100" customFormat="1" ht="99.95" customHeight="1" x14ac:dyDescent="0.2"/>
    <row r="13" spans="2:10" s="100" customFormat="1" ht="99.95" customHeight="1" x14ac:dyDescent="0.2"/>
    <row r="14" spans="2:10" s="100" customFormat="1" ht="99.95" customHeight="1" x14ac:dyDescent="0.2"/>
    <row r="15" spans="2:10" s="100" customFormat="1" ht="99.95" customHeight="1" x14ac:dyDescent="0.2"/>
    <row r="16" spans="2:10" s="100" customFormat="1" ht="99.95" customHeight="1" x14ac:dyDescent="0.2"/>
    <row r="17" s="100" customFormat="1" ht="99.95" customHeight="1" x14ac:dyDescent="0.2"/>
    <row r="18" s="100" customFormat="1" ht="99.95" customHeight="1" x14ac:dyDescent="0.2"/>
    <row r="19" s="100" customFormat="1" ht="99.95" customHeight="1" x14ac:dyDescent="0.2"/>
    <row r="20" s="100" customFormat="1" ht="99.95" customHeight="1" x14ac:dyDescent="0.2"/>
    <row r="21" s="100" customFormat="1" ht="99.95" customHeight="1" x14ac:dyDescent="0.2"/>
    <row r="22" s="100" customFormat="1" ht="99.95" customHeight="1" x14ac:dyDescent="0.2"/>
    <row r="23" s="100" customFormat="1" ht="99.95" customHeight="1" x14ac:dyDescent="0.2"/>
    <row r="24" s="100" customFormat="1" ht="99.95" customHeight="1" x14ac:dyDescent="0.2"/>
    <row r="25" s="100" customFormat="1" ht="99.95" customHeight="1" x14ac:dyDescent="0.2"/>
    <row r="26" s="100" customFormat="1" ht="99.95" customHeight="1" x14ac:dyDescent="0.2"/>
    <row r="27" s="100" customFormat="1" ht="99.95" customHeight="1" x14ac:dyDescent="0.2"/>
    <row r="28" s="100" customFormat="1" ht="99.95" customHeight="1" x14ac:dyDescent="0.2"/>
    <row r="29" s="100" customFormat="1" ht="99.95" customHeight="1" x14ac:dyDescent="0.2"/>
    <row r="30" s="100" customFormat="1" ht="99.95" customHeight="1" x14ac:dyDescent="0.2"/>
    <row r="31" s="100" customFormat="1" ht="99.95" customHeight="1" x14ac:dyDescent="0.2"/>
    <row r="32" s="100" customFormat="1" ht="99.95" customHeight="1" x14ac:dyDescent="0.2"/>
    <row r="33" s="100" customFormat="1" ht="99.95" customHeight="1" x14ac:dyDescent="0.2"/>
    <row r="34" s="100" customFormat="1" ht="99.95" customHeight="1" x14ac:dyDescent="0.2"/>
    <row r="35" s="100" customFormat="1" ht="99.95" customHeight="1" x14ac:dyDescent="0.2"/>
    <row r="36" s="100" customFormat="1" ht="99.95" customHeight="1" x14ac:dyDescent="0.2"/>
    <row r="37" s="100" customFormat="1" ht="99.95" customHeight="1" x14ac:dyDescent="0.2"/>
    <row r="38" s="100" customFormat="1" ht="99.95" customHeight="1" x14ac:dyDescent="0.2"/>
    <row r="39" s="100" customFormat="1" ht="99.95" customHeight="1" x14ac:dyDescent="0.2"/>
    <row r="40" s="100" customFormat="1" ht="99.95" customHeight="1" x14ac:dyDescent="0.2"/>
  </sheetData>
  <mergeCells count="1">
    <mergeCell ref="B2:J2"/>
  </mergeCells>
  <dataValidations xWindow="1553" yWindow="580" count="3">
    <dataValidation operator="equal" allowBlank="1" showInputMessage="1" showErrorMessage="1" prompt="Cree la lista de tareas pendientes en esta hoja de cálculo. Escriba el año para este lista en la celda I1." sqref="A1">
      <formula1>0</formula1>
      <formula2>0</formula2>
    </dataValidation>
    <dataValidation operator="equal" allowBlank="1" showInputMessage="1" showErrorMessage="1" prompt="Escriba el año para esta lista de tareas pendientes en esta celda." sqref="G1">
      <formula1>0</formula1>
      <formula2>0</formula2>
    </dataValidation>
    <dataValidation operator="equal" allowBlank="1" showInputMessage="1" showErrorMessage="1" prompt="El título de la hoja de cálculo se encuentra en esta celda." sqref="B2:B3">
      <formula1>0</formula1>
      <formula2>0</formula2>
    </dataValidation>
  </dataValidations>
  <printOptions horizontalCentered="1"/>
  <pageMargins left="0.70833333333333337" right="0.70833333333333337" top="0.74791666666666667" bottom="0.74861111111111112" header="0.51180555555555551" footer="0.31527777777777777"/>
  <pageSetup paperSize="9" firstPageNumber="0" fitToHeight="0" orientation="landscape" horizontalDpi="300" verticalDpi="300" r:id="rId1"/>
  <headerFooter alignWithMargins="0">
    <oddFooter>&amp;C&amp;"Century Gothic,Normal"&amp;11Page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tabSelected="1" topLeftCell="B1" workbookViewId="0">
      <selection activeCell="C4" sqref="C4:F4"/>
    </sheetView>
  </sheetViews>
  <sheetFormatPr baseColWidth="10" defaultColWidth="11.7109375" defaultRowHeight="12.75" x14ac:dyDescent="0.2"/>
  <cols>
    <col min="1" max="1" width="0" style="31" hidden="1" customWidth="1"/>
    <col min="2" max="2" width="38.7109375" style="31" customWidth="1"/>
    <col min="3" max="3" width="19.85546875" style="31" customWidth="1"/>
    <col min="4" max="4" width="6.7109375" style="31" customWidth="1"/>
    <col min="5" max="5" width="8" style="31" customWidth="1"/>
    <col min="6" max="6" width="36.5703125" style="31" customWidth="1"/>
    <col min="7" max="16384" width="11.7109375" style="31"/>
  </cols>
  <sheetData>
    <row r="1" spans="1:6" s="28" customFormat="1" ht="24.4" customHeight="1" x14ac:dyDescent="0.2">
      <c r="C1" s="225" t="s">
        <v>57</v>
      </c>
      <c r="D1" s="225"/>
      <c r="E1" s="225"/>
      <c r="F1" s="225"/>
    </row>
    <row r="2" spans="1:6" s="28" customFormat="1" ht="14.25" customHeight="1" x14ac:dyDescent="0.2">
      <c r="C2" s="225" t="s">
        <v>58</v>
      </c>
      <c r="D2" s="225"/>
      <c r="E2" s="225"/>
      <c r="F2" s="225"/>
    </row>
    <row r="3" spans="1:6" s="28" customFormat="1" ht="14.25" customHeight="1" x14ac:dyDescent="0.2">
      <c r="C3" s="226" t="s">
        <v>59</v>
      </c>
      <c r="D3" s="226"/>
      <c r="E3" s="226"/>
      <c r="F3" s="226"/>
    </row>
    <row r="4" spans="1:6" s="28" customFormat="1" ht="27" customHeight="1" x14ac:dyDescent="0.2">
      <c r="C4" s="227" t="s">
        <v>60</v>
      </c>
      <c r="D4" s="227"/>
      <c r="E4" s="227"/>
      <c r="F4" s="227"/>
    </row>
    <row r="5" spans="1:6" s="28" customFormat="1" ht="16.5" customHeight="1" x14ac:dyDescent="0.2">
      <c r="B5" s="228" t="s">
        <v>61</v>
      </c>
      <c r="C5" s="228"/>
      <c r="D5" s="228"/>
      <c r="E5" s="228"/>
      <c r="F5" s="228"/>
    </row>
    <row r="6" spans="1:6" s="28" customFormat="1" ht="16.5" customHeight="1" x14ac:dyDescent="0.2">
      <c r="B6" s="229" t="s">
        <v>3</v>
      </c>
      <c r="C6" s="229"/>
      <c r="D6" s="229"/>
      <c r="E6" s="230" t="s">
        <v>62</v>
      </c>
      <c r="F6" s="230"/>
    </row>
    <row r="7" spans="1:6" ht="23.25" customHeight="1" x14ac:dyDescent="0.2">
      <c r="A7" s="28"/>
      <c r="B7" s="249">
        <f>FILIACION!B4</f>
        <v>0</v>
      </c>
      <c r="C7" s="249"/>
      <c r="D7" s="249"/>
      <c r="E7" s="250">
        <f>FILIACION!C4</f>
        <v>0</v>
      </c>
      <c r="F7" s="250"/>
    </row>
    <row r="8" spans="1:6" ht="33.75" customHeight="1" x14ac:dyDescent="0.2">
      <c r="A8" s="28"/>
      <c r="B8" s="243" t="s">
        <v>63</v>
      </c>
      <c r="C8" s="243"/>
      <c r="D8" s="222" t="s">
        <v>64</v>
      </c>
      <c r="E8" s="222"/>
      <c r="F8" s="222"/>
    </row>
    <row r="9" spans="1:6" ht="12.75" customHeight="1" x14ac:dyDescent="0.2">
      <c r="A9" s="28"/>
      <c r="B9" s="243"/>
      <c r="C9" s="243"/>
      <c r="D9" s="222" t="s">
        <v>48</v>
      </c>
      <c r="E9" s="222" t="s">
        <v>49</v>
      </c>
      <c r="F9" s="222" t="s">
        <v>65</v>
      </c>
    </row>
    <row r="10" spans="1:6" ht="12" customHeight="1" x14ac:dyDescent="0.2">
      <c r="A10" s="28"/>
      <c r="B10" s="243"/>
      <c r="C10" s="243"/>
      <c r="D10" s="222"/>
      <c r="E10" s="222"/>
      <c r="F10" s="222"/>
    </row>
    <row r="11" spans="1:6" ht="28.5" customHeight="1" x14ac:dyDescent="0.2">
      <c r="A11" s="28"/>
      <c r="B11" s="229" t="s">
        <v>66</v>
      </c>
      <c r="C11" s="239" t="s">
        <v>67</v>
      </c>
      <c r="D11" s="240">
        <f>'Exp. Profesional'!I6</f>
        <v>0</v>
      </c>
      <c r="E11" s="240">
        <f>'Exp. Profesional'!I4</f>
        <v>0</v>
      </c>
      <c r="F11" s="241" t="str">
        <f>CONCATENATE('Exp. Profesional'!G6,"   ",'Exp. Profesional'!G7,"   ",'Exp. Profesional'!G8,"   ",'Exp. Profesional'!G9,"   ",'Exp. Profesional'!G10,"   ",'Exp. Profesional'!G11,"   ",'Exp. Profesional'!G12,"    ",'Exp. Profesional'!G13,"   ",'Exp. Profesional'!G14,"   ",'Exp. Profesional'!G15,"   ",'Exp. Profesional'!G16,"   ",'Exp. Profesional'!G17,"   ",'Exp. Profesional'!G18,"   ",'Exp. Profesional'!G19,"   ",'Exp. Profesional'!G20,"   ",'Exp. Profesional'!G21,"   ",'Exp. Profesional'!G22,"   ",'Exp. Profesional'!G23,"   ",'Exp. Profesional'!G24,"   ",'Exp. Profesional'!G25,"   ",'Exp. Profesional'!G26,"   ",'Exp. Profesional'!G27,"   ",'Exp. Profesional'!G28,"   ",'Exp. Profesional'!G29,"   ",'Exp. Profesional'!G30,"   ",'Exp. Profesional'!G31,"   ",'Exp. Profesional'!G32,"   ",'Exp. Profesional'!G33,"   ",'Exp. Profesional'!G34,"   ",'Exp. Profesional'!G35,"   ",'Exp. Profesional'!G36,"   ",'Exp. Profesional'!G37,"   ",'Exp. Profesional'!G38,"   ",'Exp. Profesional'!G39,"   ",'Exp. Profesional'!G40,"   ",'Exp. Profesional'!G41,"   ",'Exp. Profesional'!G42,"   ",'Exp. Profesional'!G43,"   ",'Exp. Profesional'!G44,"   ",'Exp. Profesional'!G45,"   ",'Exp. Profesional'!G46,"   ",'Exp. Profesional'!G47,"   ",'Exp. Profesional'!G48,"   ",'Exp. Profesional'!G49,"   ",'Exp. Profesional'!G50,"   ",'Exp. Profesional'!G51,"   ",'Exp. Profesional'!G52,"   ",'Exp. Profesional'!G53,"   ",'Exp. Profesional'!G54,"   ",'Exp. Profesional'!G55,"   ",'Exp. Profesional'!G56,"   ",'Exp. Profesional'!G57,"   ",'Exp. Profesional'!G58)</f>
        <v xml:space="preserve">                                                                                                                                                             </v>
      </c>
    </row>
    <row r="12" spans="1:6" ht="44.25" customHeight="1" x14ac:dyDescent="0.2">
      <c r="A12" s="28"/>
      <c r="B12" s="229"/>
      <c r="C12" s="239"/>
      <c r="D12" s="240"/>
      <c r="E12" s="240"/>
      <c r="F12" s="241"/>
    </row>
    <row r="13" spans="1:6" ht="54" customHeight="1" x14ac:dyDescent="0.2">
      <c r="A13" s="28"/>
      <c r="B13" s="148" t="s">
        <v>68</v>
      </c>
      <c r="C13" s="149" t="s">
        <v>67</v>
      </c>
      <c r="D13" s="150">
        <f>'Directivo o Gestión'!F36</f>
        <v>0</v>
      </c>
      <c r="E13" s="151">
        <f>'Directivo o Gestión'!I5</f>
        <v>0</v>
      </c>
      <c r="F13" s="152" t="str">
        <f>CONCATENATE('Directivo o Gestión'!G5,"    ",'Directivo o Gestión'!G6,"   ",'Directivo o Gestión'!G7,"   ",'Directivo o Gestión'!G8,"   ",'Directivo o Gestión'!G9,"   ",'Directivo o Gestión'!G10,"   ",'Directivo o Gestión'!G11,"   ",'Directivo o Gestión'!G12,"  ",'Directivo o Gestión'!G13,"    ",'Directivo o Gestión'!G14,"   ",'Directivo o Gestión'!G15,"   ",'Directivo o Gestión'!G16,"   ",'Directivo o Gestión'!G17,"   ",'Directivo o Gestión'!G18,"   ",'Directivo o Gestión'!G19,"   ",'Directivo o Gestión'!G20,"  ",'Directivo o Gestión'!G21,"    ",'Directivo o Gestión'!G22,"   ",'Directivo o Gestión'!G23,"   ",'Directivo o Gestión'!G24,"   ",'Directivo o Gestión'!G25,"   ",'Directivo o Gestión'!G26,"   ",'Directivo o Gestión'!G27,"   ",'Directivo o Gestión'!G28,"  ",'Directivo o Gestión'!G29,"    ",'Directivo o Gestión'!G30,"   ",'Directivo o Gestión'!G31,"   ",'Directivo o Gestión'!G32,"   ",'Directivo o Gestión'!G33,"   ",'Directivo o Gestión'!G34,"   ",'Directivo o Gestión'!G35,"   ",'Directivo o Gestión'!G36,"  ")</f>
        <v xml:space="preserve">                                                                                                </v>
      </c>
    </row>
    <row r="14" spans="1:6" ht="19.5" customHeight="1" x14ac:dyDescent="0.2">
      <c r="A14" s="28"/>
      <c r="B14" s="30"/>
      <c r="C14" s="153" t="s">
        <v>69</v>
      </c>
      <c r="D14" s="242">
        <f>IF((E11+E13)&gt;30,30,E11+E13)</f>
        <v>0</v>
      </c>
      <c r="E14" s="242"/>
      <c r="F14" s="242"/>
    </row>
    <row r="15" spans="1:6" ht="16.5" customHeight="1" x14ac:dyDescent="0.2">
      <c r="A15" s="28"/>
      <c r="B15" s="243" t="s">
        <v>70</v>
      </c>
      <c r="C15" s="243"/>
      <c r="D15" s="222" t="s">
        <v>64</v>
      </c>
      <c r="E15" s="222"/>
      <c r="F15" s="222"/>
    </row>
    <row r="16" spans="1:6" ht="12.75" customHeight="1" x14ac:dyDescent="0.2">
      <c r="A16" s="28"/>
      <c r="B16" s="243"/>
      <c r="C16" s="243"/>
      <c r="D16" s="222" t="s">
        <v>48</v>
      </c>
      <c r="E16" s="222" t="s">
        <v>49</v>
      </c>
      <c r="F16" s="222" t="s">
        <v>71</v>
      </c>
    </row>
    <row r="17" spans="1:6" x14ac:dyDescent="0.2">
      <c r="A17" s="28"/>
      <c r="B17" s="243"/>
      <c r="C17" s="243"/>
      <c r="D17" s="222"/>
      <c r="E17" s="222"/>
      <c r="F17" s="222"/>
    </row>
    <row r="18" spans="1:6" ht="27" x14ac:dyDescent="0.2">
      <c r="A18" s="28"/>
      <c r="B18" s="154" t="s">
        <v>72</v>
      </c>
      <c r="C18" s="154"/>
      <c r="D18" s="154"/>
      <c r="E18" s="155"/>
      <c r="F18" s="155"/>
    </row>
    <row r="19" spans="1:6" ht="13.5" x14ac:dyDescent="0.2">
      <c r="A19" s="28"/>
      <c r="B19" s="154" t="s">
        <v>73</v>
      </c>
      <c r="C19" s="154" t="s">
        <v>74</v>
      </c>
      <c r="D19" s="154">
        <f>'FORM. ACAD.'!C4</f>
        <v>0</v>
      </c>
      <c r="E19" s="154">
        <f>'FORM. ACAD.'!G4</f>
        <v>0</v>
      </c>
      <c r="F19" s="156">
        <f>'FORM. ACAD.'!E4</f>
        <v>0</v>
      </c>
    </row>
    <row r="20" spans="1:6" ht="13.5" x14ac:dyDescent="0.2">
      <c r="A20" s="28"/>
      <c r="B20" s="154" t="s">
        <v>75</v>
      </c>
      <c r="C20" s="154" t="s">
        <v>76</v>
      </c>
      <c r="D20" s="154">
        <f>'FORM. ACAD.'!C5</f>
        <v>0</v>
      </c>
      <c r="E20" s="154">
        <f>'FORM. ACAD.'!G5</f>
        <v>0</v>
      </c>
      <c r="F20" s="156">
        <f>'FORM. ACAD.'!E5</f>
        <v>0</v>
      </c>
    </row>
    <row r="21" spans="1:6" ht="13.5" x14ac:dyDescent="0.2">
      <c r="A21" s="28"/>
      <c r="B21" s="154" t="s">
        <v>77</v>
      </c>
      <c r="C21" s="154" t="s">
        <v>78</v>
      </c>
      <c r="D21" s="154">
        <f>'FORM. ACAD.'!C6</f>
        <v>0</v>
      </c>
      <c r="E21" s="154">
        <f>'FORM. ACAD.'!G6</f>
        <v>0</v>
      </c>
      <c r="F21" s="156">
        <f>'FORM. ACAD.'!E6</f>
        <v>0</v>
      </c>
    </row>
    <row r="22" spans="1:6" ht="13.5" x14ac:dyDescent="0.2">
      <c r="A22" s="28"/>
      <c r="B22" s="154" t="s">
        <v>79</v>
      </c>
      <c r="C22" s="154" t="s">
        <v>80</v>
      </c>
      <c r="D22" s="154">
        <f>'FORM. ACAD.'!C7</f>
        <v>0</v>
      </c>
      <c r="E22" s="154">
        <f>'FORM. ACAD.'!G7</f>
        <v>0</v>
      </c>
      <c r="F22" s="156">
        <f>'FORM. ACAD.'!E7</f>
        <v>0</v>
      </c>
    </row>
    <row r="23" spans="1:6" ht="16.5" customHeight="1" x14ac:dyDescent="0.2">
      <c r="A23" s="28"/>
      <c r="B23" s="157" t="s">
        <v>81</v>
      </c>
      <c r="C23" s="153" t="s">
        <v>69</v>
      </c>
      <c r="D23" s="246">
        <f>IF('FORM. ACAD.'!G8&gt;10,10,'FORM. ACAD.'!G8)</f>
        <v>0</v>
      </c>
      <c r="E23" s="247"/>
      <c r="F23" s="248"/>
    </row>
    <row r="24" spans="1:6" ht="16.5" customHeight="1" x14ac:dyDescent="0.2">
      <c r="A24" s="28"/>
      <c r="B24" s="243" t="s">
        <v>82</v>
      </c>
      <c r="C24" s="243"/>
      <c r="D24" s="251" t="s">
        <v>64</v>
      </c>
      <c r="E24" s="251"/>
      <c r="F24" s="251"/>
    </row>
    <row r="25" spans="1:6" ht="12.75" customHeight="1" x14ac:dyDescent="0.2">
      <c r="A25" s="28"/>
      <c r="B25" s="243"/>
      <c r="C25" s="243"/>
      <c r="D25" s="222" t="s">
        <v>48</v>
      </c>
      <c r="E25" s="222" t="s">
        <v>49</v>
      </c>
      <c r="F25" s="222" t="s">
        <v>71</v>
      </c>
    </row>
    <row r="26" spans="1:6" x14ac:dyDescent="0.2">
      <c r="A26" s="28"/>
      <c r="B26" s="243"/>
      <c r="C26" s="243"/>
      <c r="D26" s="222"/>
      <c r="E26" s="222"/>
      <c r="F26" s="222"/>
    </row>
    <row r="27" spans="1:6" ht="27" x14ac:dyDescent="0.2">
      <c r="A27" s="28"/>
      <c r="B27" s="154" t="s">
        <v>83</v>
      </c>
      <c r="C27" s="154" t="s">
        <v>84</v>
      </c>
      <c r="D27" s="158">
        <f>DOCENCIA3.1!E10</f>
        <v>0</v>
      </c>
      <c r="E27" s="159">
        <f>DOCENCIA3.1!I10</f>
        <v>0</v>
      </c>
      <c r="F27" s="155" t="str">
        <f>CONCATENATE(DOCENCIA3.1!G5,"   ",DOCENCIA3.1!G6,"   ",DOCENCIA3.1!G7,"   ",DOCENCIA3.1!G8,"   ",DOCENCIA3.1!G9,"   ")</f>
        <v xml:space="preserve">               </v>
      </c>
    </row>
    <row r="28" spans="1:6" ht="14.25" x14ac:dyDescent="0.2">
      <c r="A28" s="28"/>
      <c r="B28" s="160" t="s">
        <v>38</v>
      </c>
      <c r="C28" s="154" t="s">
        <v>85</v>
      </c>
      <c r="D28" s="158">
        <f>DOCENCIA3.1!E15</f>
        <v>0</v>
      </c>
      <c r="E28" s="159">
        <f>DOCENCIA3.1!I15</f>
        <v>0</v>
      </c>
      <c r="F28" s="155" t="str">
        <f>CONCATENATE(DOCENCIA3.1!G11,"   ",DOCENCIA3.1!G12,"   ",DOCENCIA3.1!G13,"   ",DOCENCIA3.1!G14)</f>
        <v xml:space="preserve">         </v>
      </c>
    </row>
    <row r="29" spans="1:6" ht="14.25" x14ac:dyDescent="0.2">
      <c r="A29" s="28"/>
      <c r="B29" s="160" t="s">
        <v>86</v>
      </c>
      <c r="C29" s="154" t="s">
        <v>87</v>
      </c>
      <c r="D29" s="158">
        <f>DOCENCIA3.1!E21</f>
        <v>0</v>
      </c>
      <c r="E29" s="159">
        <f>DOCENCIA3.1!I21</f>
        <v>0</v>
      </c>
      <c r="F29" s="155" t="str">
        <f>CONCATENATE(DOCENCIA3.1!G16,"   ",DOCENCIA3.1!G17,"   ",DOCENCIA3.1!G18,"   ",DOCENCIA3.1!G19,"   ",DOCENCIA3.1!G20)</f>
        <v xml:space="preserve">            </v>
      </c>
    </row>
    <row r="30" spans="1:6" ht="14.25" x14ac:dyDescent="0.2">
      <c r="A30" s="28"/>
      <c r="B30" s="161" t="s">
        <v>88</v>
      </c>
      <c r="C30" s="154"/>
      <c r="D30" s="158"/>
      <c r="E30" s="159"/>
      <c r="F30" s="155"/>
    </row>
    <row r="31" spans="1:6" ht="14.25" x14ac:dyDescent="0.2">
      <c r="A31" s="28"/>
      <c r="B31" s="154" t="s">
        <v>89</v>
      </c>
      <c r="C31" s="154" t="s">
        <v>90</v>
      </c>
      <c r="D31" s="158">
        <f>'DOCENCIA3.2-A 3.7'!D5</f>
        <v>0</v>
      </c>
      <c r="E31" s="159">
        <f>D31*1</f>
        <v>0</v>
      </c>
      <c r="F31" s="155">
        <f>'DOCENCIA3.2-A 3.7'!E5</f>
        <v>0</v>
      </c>
    </row>
    <row r="32" spans="1:6" ht="27" x14ac:dyDescent="0.2">
      <c r="A32" s="28"/>
      <c r="B32" s="154" t="s">
        <v>91</v>
      </c>
      <c r="C32" s="154" t="s">
        <v>92</v>
      </c>
      <c r="D32" s="158">
        <f>'DOCENCIA3.2-A 3.7'!D6</f>
        <v>0</v>
      </c>
      <c r="E32" s="159">
        <f>D32*0.3</f>
        <v>0</v>
      </c>
      <c r="F32" s="155">
        <f>'DOCENCIA3.2-A 3.7'!E6</f>
        <v>0</v>
      </c>
    </row>
    <row r="33" spans="1:6" ht="27" x14ac:dyDescent="0.2">
      <c r="A33" s="28"/>
      <c r="B33" s="154" t="s">
        <v>93</v>
      </c>
      <c r="C33" s="154" t="s">
        <v>94</v>
      </c>
      <c r="D33" s="158">
        <f>'DOCENCIA3.2-A 3.7'!D7</f>
        <v>0</v>
      </c>
      <c r="E33" s="159">
        <f>D33*0.1</f>
        <v>0</v>
      </c>
      <c r="F33" s="155">
        <f>'DOCENCIA3.2-A 3.7'!E7</f>
        <v>0</v>
      </c>
    </row>
    <row r="34" spans="1:6" ht="40.5" x14ac:dyDescent="0.2">
      <c r="A34" s="28"/>
      <c r="B34" s="162" t="s">
        <v>95</v>
      </c>
      <c r="C34" s="154" t="s">
        <v>96</v>
      </c>
      <c r="D34" s="158">
        <f>'DOCENCIA3.2-A 3.7'!D8</f>
        <v>0</v>
      </c>
      <c r="E34" s="159">
        <f>D34*0.5</f>
        <v>0</v>
      </c>
      <c r="F34" s="155">
        <f>'DOCENCIA3.2-A 3.7'!E8</f>
        <v>0</v>
      </c>
    </row>
    <row r="35" spans="1:6" ht="45" x14ac:dyDescent="0.2">
      <c r="A35" s="28"/>
      <c r="B35" s="154" t="s">
        <v>97</v>
      </c>
      <c r="C35" s="154" t="s">
        <v>98</v>
      </c>
      <c r="D35" s="158">
        <f>'DOCENCIA3.2-A 3.7'!D9</f>
        <v>0</v>
      </c>
      <c r="E35" s="159">
        <f>D35*0.5</f>
        <v>0</v>
      </c>
      <c r="F35" s="155">
        <f>'DOCENCIA3.2-A 3.7'!E9</f>
        <v>0</v>
      </c>
    </row>
    <row r="36" spans="1:6" ht="27" x14ac:dyDescent="0.2">
      <c r="A36" s="28"/>
      <c r="B36" s="154" t="s">
        <v>99</v>
      </c>
      <c r="C36" s="154" t="s">
        <v>100</v>
      </c>
      <c r="D36" s="158">
        <f>'DOCENCIA3.2-A 3.7'!D10</f>
        <v>0</v>
      </c>
      <c r="E36" s="159">
        <f>D36*0.5</f>
        <v>0</v>
      </c>
      <c r="F36" s="155">
        <f>'DOCENCIA3.2-A 3.7'!E10</f>
        <v>0</v>
      </c>
    </row>
    <row r="37" spans="1:6" ht="27" x14ac:dyDescent="0.2">
      <c r="A37" s="28"/>
      <c r="B37" s="154" t="s">
        <v>101</v>
      </c>
      <c r="C37" s="154" t="s">
        <v>102</v>
      </c>
      <c r="D37" s="158">
        <f>'DOCENCIA3.2-A 3.7'!D11</f>
        <v>0</v>
      </c>
      <c r="E37" s="159">
        <f>D37*3</f>
        <v>0</v>
      </c>
      <c r="F37" s="155">
        <f>'DOCENCIA3.2-A 3.7'!E11</f>
        <v>0</v>
      </c>
    </row>
    <row r="38" spans="1:6" ht="15.4" customHeight="1" x14ac:dyDescent="0.2">
      <c r="A38" s="28"/>
      <c r="B38" s="30"/>
      <c r="C38" s="163" t="s">
        <v>69</v>
      </c>
      <c r="D38" s="252">
        <f>IF(SUM(E27:E37)&gt;30,30,SUM(E27:E37))</f>
        <v>0</v>
      </c>
      <c r="E38" s="252"/>
      <c r="F38" s="252"/>
    </row>
    <row r="39" spans="1:6" ht="16.5" customHeight="1" x14ac:dyDescent="0.2">
      <c r="A39" s="28"/>
      <c r="B39" s="243" t="s">
        <v>103</v>
      </c>
      <c r="C39" s="243"/>
      <c r="D39" s="221" t="s">
        <v>64</v>
      </c>
      <c r="E39" s="221"/>
      <c r="F39" s="221"/>
    </row>
    <row r="40" spans="1:6" ht="12.75" customHeight="1" x14ac:dyDescent="0.2">
      <c r="A40" s="28"/>
      <c r="B40" s="243"/>
      <c r="C40" s="243"/>
      <c r="D40" s="222" t="s">
        <v>48</v>
      </c>
      <c r="E40" s="222" t="s">
        <v>49</v>
      </c>
      <c r="F40" s="222" t="s">
        <v>104</v>
      </c>
    </row>
    <row r="41" spans="1:6" x14ac:dyDescent="0.2">
      <c r="A41" s="28"/>
      <c r="B41" s="253"/>
      <c r="C41" s="253"/>
      <c r="D41" s="222"/>
      <c r="E41" s="222"/>
      <c r="F41" s="222"/>
    </row>
    <row r="42" spans="1:6" ht="67.900000000000006" customHeight="1" x14ac:dyDescent="0.2">
      <c r="A42" s="28"/>
      <c r="B42" s="231" t="s">
        <v>105</v>
      </c>
      <c r="C42" s="232"/>
      <c r="D42" s="164"/>
      <c r="E42" s="165"/>
      <c r="F42" s="166"/>
    </row>
    <row r="43" spans="1:6" ht="31.35" customHeight="1" x14ac:dyDescent="0.2">
      <c r="A43" s="28"/>
      <c r="B43" s="233"/>
      <c r="C43" s="234"/>
      <c r="D43" s="167"/>
      <c r="E43" s="168"/>
      <c r="F43" s="169"/>
    </row>
    <row r="44" spans="1:6" ht="42" customHeight="1" x14ac:dyDescent="0.2">
      <c r="A44" s="28"/>
      <c r="B44" s="170"/>
      <c r="C44" s="171" t="s">
        <v>137</v>
      </c>
      <c r="D44" s="172"/>
      <c r="E44" s="173"/>
      <c r="F44" s="174"/>
    </row>
    <row r="45" spans="1:6" ht="14.25" customHeight="1" x14ac:dyDescent="0.2">
      <c r="A45" s="28"/>
      <c r="B45" s="235" t="s">
        <v>106</v>
      </c>
      <c r="C45" s="28" t="s">
        <v>112</v>
      </c>
      <c r="D45" s="175">
        <f>INVESTIGACION!E4</f>
        <v>0</v>
      </c>
      <c r="E45" s="173">
        <f>D45*0.5</f>
        <v>0</v>
      </c>
      <c r="F45" s="174">
        <f>INVESTIGACION!G4</f>
        <v>0</v>
      </c>
    </row>
    <row r="46" spans="1:6" ht="13.5" customHeight="1" x14ac:dyDescent="0.2">
      <c r="A46" s="28"/>
      <c r="B46" s="236"/>
      <c r="C46" s="176">
        <v>0.25</v>
      </c>
      <c r="D46" s="177">
        <f>INVESTIGACION!E5</f>
        <v>0</v>
      </c>
      <c r="E46" s="178">
        <f>D46*0.25</f>
        <v>0</v>
      </c>
      <c r="F46" s="155">
        <f>INVESTIGACION!G5</f>
        <v>0</v>
      </c>
    </row>
    <row r="47" spans="1:6" ht="13.5" customHeight="1" x14ac:dyDescent="0.2">
      <c r="A47" s="28"/>
      <c r="B47" s="237" t="s">
        <v>107</v>
      </c>
      <c r="C47" s="28" t="s">
        <v>113</v>
      </c>
      <c r="D47" s="179">
        <f>INVESTIGACION!E6</f>
        <v>0</v>
      </c>
      <c r="E47" s="178">
        <f>D47*1</f>
        <v>0</v>
      </c>
      <c r="F47" s="155">
        <f>INVESTIGACION!G6</f>
        <v>0</v>
      </c>
    </row>
    <row r="48" spans="1:6" ht="11.25" customHeight="1" x14ac:dyDescent="0.2">
      <c r="A48" s="28"/>
      <c r="B48" s="238"/>
      <c r="C48" s="176">
        <v>0.75</v>
      </c>
      <c r="D48" s="177">
        <f>INVESTIGACION!E7</f>
        <v>0</v>
      </c>
      <c r="E48" s="178">
        <f>D48*0.75</f>
        <v>0</v>
      </c>
      <c r="F48" s="155">
        <f>INVESTIGACION!G7</f>
        <v>0</v>
      </c>
    </row>
    <row r="49" spans="1:6" ht="12" customHeight="1" x14ac:dyDescent="0.2">
      <c r="A49" s="28"/>
      <c r="B49" s="244" t="s">
        <v>108</v>
      </c>
      <c r="C49" s="28" t="s">
        <v>114</v>
      </c>
      <c r="D49" s="179">
        <f>INVESTIGACION!E8</f>
        <v>0</v>
      </c>
      <c r="E49" s="178">
        <f>D49*2</f>
        <v>0</v>
      </c>
      <c r="F49" s="155">
        <f>INVESTIGACION!G8</f>
        <v>0</v>
      </c>
    </row>
    <row r="50" spans="1:6" ht="12.75" customHeight="1" x14ac:dyDescent="0.2">
      <c r="A50" s="28"/>
      <c r="B50" s="245"/>
      <c r="C50" s="28">
        <v>1.5</v>
      </c>
      <c r="D50" s="180">
        <f>INVESTIGACION!E9</f>
        <v>0</v>
      </c>
      <c r="E50" s="178">
        <f>D50*1.5</f>
        <v>0</v>
      </c>
      <c r="F50" s="155">
        <f>INVESTIGACION!G9</f>
        <v>0</v>
      </c>
    </row>
    <row r="51" spans="1:6" ht="31.35" customHeight="1" thickBot="1" x14ac:dyDescent="0.25">
      <c r="A51" s="28"/>
      <c r="B51" s="208"/>
      <c r="C51" s="209"/>
      <c r="D51" s="223" t="s">
        <v>69</v>
      </c>
      <c r="E51" s="224"/>
      <c r="F51" s="181">
        <f>IF(SUM(E45:E50)&gt;30,30,SUM(E45:E50))</f>
        <v>0</v>
      </c>
    </row>
    <row r="52" spans="1:6" ht="16.5" customHeight="1" thickBot="1" x14ac:dyDescent="0.25">
      <c r="A52" s="28"/>
      <c r="B52" s="217" t="s">
        <v>115</v>
      </c>
      <c r="C52" s="218"/>
      <c r="D52" s="214" t="s">
        <v>9</v>
      </c>
      <c r="E52" s="215"/>
      <c r="F52" s="182">
        <f>SUM(D14+D23+D38+F51)</f>
        <v>0</v>
      </c>
    </row>
    <row r="53" spans="1:6" ht="31.5" customHeight="1" x14ac:dyDescent="0.2">
      <c r="A53" s="28"/>
      <c r="B53" s="28"/>
      <c r="C53" s="28"/>
      <c r="D53" s="28"/>
      <c r="E53" s="28"/>
      <c r="F53" s="28"/>
    </row>
    <row r="54" spans="1:6" x14ac:dyDescent="0.2">
      <c r="A54" s="28"/>
      <c r="B54" s="28"/>
      <c r="C54" s="28"/>
      <c r="D54" s="28"/>
      <c r="E54" s="28"/>
      <c r="F54" s="28"/>
    </row>
    <row r="55" spans="1:6" x14ac:dyDescent="0.2">
      <c r="A55" s="28"/>
      <c r="B55" s="219" t="s">
        <v>109</v>
      </c>
      <c r="C55" s="219"/>
      <c r="D55" s="219"/>
      <c r="E55" s="219"/>
      <c r="F55" s="219"/>
    </row>
    <row r="56" spans="1:6" ht="18" customHeight="1" x14ac:dyDescent="0.2">
      <c r="A56" s="28"/>
      <c r="B56" s="219"/>
      <c r="C56" s="219"/>
      <c r="D56" s="219"/>
      <c r="E56" s="219"/>
      <c r="F56" s="219"/>
    </row>
    <row r="57" spans="1:6" ht="18" customHeight="1" x14ac:dyDescent="0.2">
      <c r="A57" s="28"/>
      <c r="B57" s="219"/>
      <c r="C57" s="219"/>
      <c r="D57" s="219"/>
      <c r="E57" s="219"/>
      <c r="F57" s="219"/>
    </row>
    <row r="58" spans="1:6" ht="18" customHeight="1" x14ac:dyDescent="0.2">
      <c r="A58" s="28"/>
      <c r="B58" s="219"/>
      <c r="C58" s="219"/>
      <c r="D58" s="219"/>
      <c r="E58" s="219"/>
      <c r="F58" s="219"/>
    </row>
    <row r="59" spans="1:6" ht="18" customHeight="1" x14ac:dyDescent="0.2">
      <c r="A59" s="28"/>
      <c r="B59" s="219"/>
      <c r="C59" s="219"/>
      <c r="D59" s="219"/>
      <c r="E59" s="219"/>
      <c r="F59" s="219"/>
    </row>
    <row r="60" spans="1:6" ht="18" customHeight="1" x14ac:dyDescent="0.2">
      <c r="A60" s="28"/>
      <c r="B60" s="219"/>
      <c r="C60" s="219"/>
      <c r="D60" s="219"/>
      <c r="E60" s="219"/>
      <c r="F60" s="219"/>
    </row>
    <row r="61" spans="1:6" ht="18" customHeight="1" x14ac:dyDescent="0.2">
      <c r="A61" s="28"/>
      <c r="B61" s="219"/>
      <c r="C61" s="219"/>
      <c r="D61" s="219"/>
      <c r="E61" s="219"/>
      <c r="F61" s="219"/>
    </row>
    <row r="62" spans="1:6" x14ac:dyDescent="0.2">
      <c r="A62" s="28"/>
      <c r="B62" s="28"/>
      <c r="C62" s="28"/>
      <c r="D62" s="28"/>
      <c r="E62" s="28"/>
      <c r="F62" s="28"/>
    </row>
    <row r="64" spans="1:6" x14ac:dyDescent="0.2">
      <c r="B64" s="102" t="s">
        <v>110</v>
      </c>
      <c r="C64" s="220">
        <f ca="1">TODAY()</f>
        <v>45754</v>
      </c>
      <c r="D64" s="220"/>
      <c r="E64" s="220"/>
      <c r="F64" s="220"/>
    </row>
    <row r="65" spans="2:6" ht="16.5" customHeight="1" x14ac:dyDescent="0.2"/>
    <row r="68" spans="2:6" x14ac:dyDescent="0.2">
      <c r="C68" s="216"/>
      <c r="D68" s="216"/>
      <c r="E68" s="216"/>
    </row>
    <row r="69" spans="2:6" x14ac:dyDescent="0.2">
      <c r="C69" s="216"/>
      <c r="D69" s="216"/>
      <c r="E69" s="216"/>
    </row>
    <row r="70" spans="2:6" x14ac:dyDescent="0.2">
      <c r="C70" s="216"/>
      <c r="D70" s="216"/>
      <c r="E70" s="216"/>
    </row>
    <row r="71" spans="2:6" x14ac:dyDescent="0.2">
      <c r="C71" s="216"/>
      <c r="D71" s="216"/>
      <c r="E71" s="216"/>
    </row>
    <row r="72" spans="2:6" x14ac:dyDescent="0.2">
      <c r="C72" s="216"/>
      <c r="D72" s="216"/>
      <c r="E72" s="216"/>
    </row>
    <row r="73" spans="2:6" x14ac:dyDescent="0.2">
      <c r="C73" s="216"/>
      <c r="D73" s="216"/>
      <c r="E73" s="216"/>
    </row>
    <row r="74" spans="2:6" x14ac:dyDescent="0.2">
      <c r="C74" s="216"/>
      <c r="D74" s="216"/>
      <c r="E74" s="216"/>
    </row>
    <row r="76" spans="2:6" x14ac:dyDescent="0.2">
      <c r="C76" s="31" t="s">
        <v>111</v>
      </c>
    </row>
    <row r="78" spans="2:6" ht="13.5" x14ac:dyDescent="0.2">
      <c r="B78" s="210" t="s">
        <v>3</v>
      </c>
      <c r="C78" s="210"/>
      <c r="D78" s="210"/>
      <c r="E78" s="211" t="s">
        <v>62</v>
      </c>
      <c r="F78" s="211"/>
    </row>
    <row r="79" spans="2:6" ht="16.5" customHeight="1" x14ac:dyDescent="0.2">
      <c r="B79" s="212"/>
      <c r="C79" s="212"/>
      <c r="D79" s="212"/>
      <c r="E79" s="213"/>
      <c r="F79" s="213"/>
    </row>
    <row r="80" spans="2:6" ht="16.5" customHeight="1" x14ac:dyDescent="0.2"/>
  </sheetData>
  <sheetProtection algorithmName="SHA-512" hashValue="QFEDzLqwxuPl33LOigzTptvx7c1QwJbq2gN1yULGR7VsaoSZloCyAigKJC3hQbqyC6U0mdq59Fb5Ylb9TIj7Eg==" saltValue="juCySz9YGACwOzRYIOh1tw==" spinCount="100000" sheet="1" objects="1" scenarios="1"/>
  <mergeCells count="52">
    <mergeCell ref="B49:B50"/>
    <mergeCell ref="D23:F23"/>
    <mergeCell ref="B7:D7"/>
    <mergeCell ref="E7:F7"/>
    <mergeCell ref="B8:C10"/>
    <mergeCell ref="D8:F8"/>
    <mergeCell ref="D9:D10"/>
    <mergeCell ref="E9:E10"/>
    <mergeCell ref="F9:F10"/>
    <mergeCell ref="B11:B12"/>
    <mergeCell ref="D24:F24"/>
    <mergeCell ref="D25:D26"/>
    <mergeCell ref="E25:E26"/>
    <mergeCell ref="F25:F26"/>
    <mergeCell ref="D38:F38"/>
    <mergeCell ref="B39:C41"/>
    <mergeCell ref="B6:D6"/>
    <mergeCell ref="E6:F6"/>
    <mergeCell ref="B42:C43"/>
    <mergeCell ref="B45:B46"/>
    <mergeCell ref="B47:B48"/>
    <mergeCell ref="C11:C12"/>
    <mergeCell ref="D11:D12"/>
    <mergeCell ref="E11:E12"/>
    <mergeCell ref="F11:F12"/>
    <mergeCell ref="D14:F14"/>
    <mergeCell ref="B15:C17"/>
    <mergeCell ref="D15:F15"/>
    <mergeCell ref="D16:D17"/>
    <mergeCell ref="E16:E17"/>
    <mergeCell ref="F16:F17"/>
    <mergeCell ref="B24:C26"/>
    <mergeCell ref="C1:F1"/>
    <mergeCell ref="C2:F2"/>
    <mergeCell ref="C3:F3"/>
    <mergeCell ref="C4:F4"/>
    <mergeCell ref="B5:F5"/>
    <mergeCell ref="D39:F39"/>
    <mergeCell ref="D40:D41"/>
    <mergeCell ref="E40:E41"/>
    <mergeCell ref="F40:F41"/>
    <mergeCell ref="D51:E51"/>
    <mergeCell ref="B51:C51"/>
    <mergeCell ref="B78:D78"/>
    <mergeCell ref="E78:F78"/>
    <mergeCell ref="B79:D79"/>
    <mergeCell ref="E79:F79"/>
    <mergeCell ref="D52:E52"/>
    <mergeCell ref="C68:E74"/>
    <mergeCell ref="B52:C52"/>
    <mergeCell ref="B55:F61"/>
    <mergeCell ref="C64:F64"/>
  </mergeCells>
  <pageMargins left="0.25" right="0.25" top="0.75" bottom="0.75" header="0.3" footer="0.3"/>
  <pageSetup paperSize="9" scale="92" firstPageNumber="0"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32</vt:i4>
      </vt:variant>
    </vt:vector>
  </HeadingPairs>
  <TitlesOfParts>
    <vt:vector size="41" baseType="lpstr">
      <vt:lpstr>INSTRUCCIONES</vt:lpstr>
      <vt:lpstr>FILIACION</vt:lpstr>
      <vt:lpstr>Exp. Profesional</vt:lpstr>
      <vt:lpstr>Directivo o Gestión</vt:lpstr>
      <vt:lpstr>FORM. ACAD.</vt:lpstr>
      <vt:lpstr>DOCENCIA3.1</vt:lpstr>
      <vt:lpstr>DOCENCIA3.2-A 3.7</vt:lpstr>
      <vt:lpstr>INVESTIGACION</vt:lpstr>
      <vt:lpstr>IMPRESION</vt:lpstr>
      <vt:lpstr>DOCENCIA3.1!__xlnm.Print_Titles</vt:lpstr>
      <vt:lpstr>'DOCENCIA3.2-A 3.7'!__xlnm.Print_Titles</vt:lpstr>
      <vt:lpstr>'Exp. Profesional'!__xlnm.Print_Titles</vt:lpstr>
      <vt:lpstr>FILIACION!__xlnm.Print_Titles</vt:lpstr>
      <vt:lpstr>'FORM. ACAD.'!__xlnm.Print_Titles</vt:lpstr>
      <vt:lpstr>IMPRESION!Área_de_impresión</vt:lpstr>
      <vt:lpstr>DOCENCIA3.1!Calendar_Year</vt:lpstr>
      <vt:lpstr>'DOCENCIA3.2-A 3.7'!Calendar_Year</vt:lpstr>
      <vt:lpstr>'Exp. Profesional'!Calendar_Year</vt:lpstr>
      <vt:lpstr>'FORM. ACAD.'!Calendar_Year</vt:lpstr>
      <vt:lpstr>INSTRUCCIONES!Calendar_Year</vt:lpstr>
      <vt:lpstr>INVESTIGACION!Calendar_Year</vt:lpstr>
      <vt:lpstr>Calendar_Year</vt:lpstr>
      <vt:lpstr>Lista_de_tareas_pendientes</vt:lpstr>
      <vt:lpstr>Lista_de_tareas_pendientes2</vt:lpstr>
      <vt:lpstr>Lista_de_tareas_pendientes24</vt:lpstr>
      <vt:lpstr>Lista_de_tareas_pendientes243</vt:lpstr>
      <vt:lpstr>Lista_de_tareas_pendientes246</vt:lpstr>
      <vt:lpstr>Lista_de_tareas_pendientes247</vt:lpstr>
      <vt:lpstr>Lista_de_tareas_pendientes28</vt:lpstr>
      <vt:lpstr>DOCENCIA3.1!Print_Titles</vt:lpstr>
      <vt:lpstr>'DOCENCIA3.2-A 3.7'!Print_Titles</vt:lpstr>
      <vt:lpstr>'Exp. Profesional'!Print_Titles</vt:lpstr>
      <vt:lpstr>FILIACION!Print_Titles</vt:lpstr>
      <vt:lpstr>'FORM. ACAD.'!Print_Titles</vt:lpstr>
      <vt:lpstr>INVESTIGACION!Print_Titles</vt:lpstr>
      <vt:lpstr>TITULAR</vt:lpstr>
      <vt:lpstr>DOCENCIA3.1!Título1</vt:lpstr>
      <vt:lpstr>'DOCENCIA3.2-A 3.7'!Título1</vt:lpstr>
      <vt:lpstr>'Exp. Profesional'!Título1</vt:lpstr>
      <vt:lpstr>'FORM. ACAD.'!Título1</vt:lpstr>
      <vt:lpstr>Título1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sed1007</dc:creator>
  <cp:lastModifiedBy>usuario</cp:lastModifiedBy>
  <cp:lastPrinted>2025-04-04T16:47:03Z</cp:lastPrinted>
  <dcterms:created xsi:type="dcterms:W3CDTF">2025-04-04T13:49:54Z</dcterms:created>
  <dcterms:modified xsi:type="dcterms:W3CDTF">2025-04-07T13:54:38Z</dcterms:modified>
</cp:coreProperties>
</file>